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325" yWindow="570" windowWidth="15480" windowHeight="9780" tabRatio="789"/>
  </bookViews>
  <sheets>
    <sheet name="осн мерп" sheetId="2" r:id="rId1"/>
  </sheets>
  <definedNames>
    <definedName name="_xlnm._FilterDatabase" localSheetId="0" hidden="1">'осн мерп'!$A$13:$R$74</definedName>
    <definedName name="_xlnm.Print_Titles" localSheetId="0">'осн мерп'!$12:$13</definedName>
    <definedName name="_xlnm.Print_Area" localSheetId="0">'осн мерп'!$A$1:$Q$74</definedName>
  </definedNames>
  <calcPr calcId="125725"/>
</workbook>
</file>

<file path=xl/calcChain.xml><?xml version="1.0" encoding="utf-8"?>
<calcChain xmlns="http://schemas.openxmlformats.org/spreadsheetml/2006/main">
  <c r="N14" i="2"/>
  <c r="N16"/>
  <c r="Q19"/>
  <c r="O19"/>
  <c r="N20"/>
  <c r="N18" s="1"/>
  <c r="M20"/>
  <c r="M17" s="1"/>
  <c r="M56"/>
  <c r="N56"/>
  <c r="M50"/>
  <c r="N50"/>
  <c r="M42"/>
  <c r="M16" s="1"/>
  <c r="N42"/>
  <c r="Q44"/>
  <c r="O44"/>
  <c r="Q26"/>
  <c r="O26"/>
  <c r="Q25"/>
  <c r="O25"/>
  <c r="Q24"/>
  <c r="O24"/>
  <c r="Q23"/>
  <c r="O23"/>
  <c r="Q22"/>
  <c r="O22"/>
  <c r="Q21"/>
  <c r="O21"/>
  <c r="Q34"/>
  <c r="O34"/>
  <c r="Q33"/>
  <c r="O33"/>
  <c r="O28"/>
  <c r="Q28"/>
  <c r="Q27"/>
  <c r="O27"/>
  <c r="O18" l="1"/>
  <c r="N15"/>
  <c r="O16"/>
  <c r="Q16"/>
  <c r="O20"/>
  <c r="M18"/>
  <c r="M15" s="1"/>
  <c r="N17"/>
  <c r="Q20"/>
  <c r="Q18" l="1"/>
  <c r="O17"/>
  <c r="Q17"/>
  <c r="O72" l="1"/>
  <c r="O40" l="1"/>
  <c r="O53"/>
  <c r="Q73"/>
  <c r="O73"/>
  <c r="Q72"/>
  <c r="Q71"/>
  <c r="O71"/>
  <c r="Q70"/>
  <c r="O70"/>
  <c r="Q69"/>
  <c r="O69"/>
  <c r="Q62"/>
  <c r="O62"/>
  <c r="Q61"/>
  <c r="O61"/>
  <c r="Q60"/>
  <c r="O60"/>
  <c r="Q52"/>
  <c r="O52"/>
  <c r="Q49"/>
  <c r="O49"/>
  <c r="Q47"/>
  <c r="O47"/>
  <c r="Q46"/>
  <c r="O46"/>
  <c r="Q45"/>
  <c r="O45"/>
  <c r="Q38"/>
  <c r="O38"/>
  <c r="Q36"/>
  <c r="O36"/>
  <c r="Q30"/>
  <c r="O30"/>
  <c r="Q40" l="1"/>
  <c r="Q53"/>
  <c r="O32" l="1"/>
  <c r="Q32"/>
  <c r="O57"/>
  <c r="O54"/>
  <c r="O37"/>
  <c r="O29"/>
  <c r="Q29" l="1"/>
  <c r="O39"/>
  <c r="Q39"/>
  <c r="Q41"/>
  <c r="Q58"/>
  <c r="O67"/>
  <c r="Q67"/>
  <c r="O58"/>
  <c r="O48"/>
  <c r="O41"/>
  <c r="O43" l="1"/>
  <c r="O59"/>
  <c r="Q37" l="1"/>
  <c r="O35" l="1"/>
  <c r="Q35"/>
  <c r="Q31"/>
  <c r="Q48" l="1"/>
  <c r="O55" l="1"/>
  <c r="Q55"/>
  <c r="Q43"/>
  <c r="Q54" l="1"/>
  <c r="Q51"/>
  <c r="O68"/>
  <c r="Q57"/>
  <c r="Q68"/>
  <c r="Q59"/>
  <c r="Q42" l="1"/>
  <c r="Q50"/>
  <c r="Q66"/>
  <c r="O31"/>
  <c r="O51"/>
  <c r="O56" l="1"/>
  <c r="Q56"/>
  <c r="O64"/>
  <c r="Q64"/>
  <c r="Q65"/>
  <c r="O42"/>
  <c r="O66"/>
  <c r="O50"/>
  <c r="Q15" l="1"/>
  <c r="Q63"/>
  <c r="O65"/>
  <c r="O63" l="1"/>
  <c r="O14"/>
  <c r="Q14"/>
  <c r="O15"/>
</calcChain>
</file>

<file path=xl/sharedStrings.xml><?xml version="1.0" encoding="utf-8"?>
<sst xmlns="http://schemas.openxmlformats.org/spreadsheetml/2006/main" count="355" uniqueCount="110">
  <si>
    <t>Код аналитической программной классификации</t>
  </si>
  <si>
    <t>ГП</t>
  </si>
  <si>
    <t>Пп</t>
  </si>
  <si>
    <t>07</t>
  </si>
  <si>
    <t>01</t>
  </si>
  <si>
    <t>02</t>
  </si>
  <si>
    <t>03</t>
  </si>
  <si>
    <t>04</t>
  </si>
  <si>
    <t>Наименование подпрограммы, основного мероприятия, мероприятия</t>
  </si>
  <si>
    <t>Ответственный исполнитель, соисполнители подпрограммы, основного мероприятия, мероприятия</t>
  </si>
  <si>
    <t>ОМ</t>
  </si>
  <si>
    <t>М</t>
  </si>
  <si>
    <t>06</t>
  </si>
  <si>
    <t>05</t>
  </si>
  <si>
    <t>08</t>
  </si>
  <si>
    <t>09</t>
  </si>
  <si>
    <t>Код бюджетной классификации</t>
  </si>
  <si>
    <t>Рз</t>
  </si>
  <si>
    <t>ЦС</t>
  </si>
  <si>
    <t>ВР</t>
  </si>
  <si>
    <t>всего</t>
  </si>
  <si>
    <t>10</t>
  </si>
  <si>
    <t>39</t>
  </si>
  <si>
    <t>Повышение уровня доступности приоритетных объектов и услуг в приоритетных сферах жизнедеятельности инвалидов и других МГН</t>
  </si>
  <si>
    <t>Разработка проектно-сметной документации, проведение государственной экспертизы проекта, проведение паспортизации, технический надзор за выполнением строительно-монтажных работ по адаптации учреждений с целью доступности для инвалидов (строительство лифтовой шахты и монтаж лифтового оборудования, установка пандусов, поручней, подъемных устройств, средств ориентации для инвалидов по зрению и слуху, оснащение индукционными петлями, расширение дверных проемов, переоборудование санитарно-бытовых помещений и др.)</t>
  </si>
  <si>
    <t>Создание в дошкольных образовательных, общеобразовательных организациях, организациях дополнительного образования детей (в том числе в организациях, осуществляющих образовательную деятельность по адаптированным образовательным программам) универсальной безбарьерной среды, позволяющей обеспечить полноценную интеграцию детей-инвалидов с обществом (установка пандусов, поручней, подъемных устройств, средств ориентации для инвалидов по зрению и слуху, оснащение индукционными петлями, расширение дверных проемов, переоборудование санитарно-бытовых помещений и др.), приобретение специального учебного, реабилитационного, компьютерного оборудования, автотранспорта для перевозки детей-инвалидов</t>
  </si>
  <si>
    <t>Адаптация спортивных объектов с учетом доступности для инвалидов (установка пандусов, поручней, подъемных устройств, средств ориентации для инвалидов по зрению и слуху, оснащение индукционными петлями, расширение дверных проемов, приобретение специализированного спортивного инвентаря, тренажеров, переоборудование санитарно-бытовых помещений и др.)</t>
  </si>
  <si>
    <t>Адаптация учреждений культуры с целью доступности для инвалидов (установка пандусов, поручней, подъемных устройств, средств ориентации для инвалидов по зрению и слуху, оснащение индукционными петлями, расширение дверных проемов, переоборудование санитарно-бытовых помещений и др.)</t>
  </si>
  <si>
    <t>Адаптация организаций социального обслуживания с целью доступности для инвалидов (установка пандусов, поручней, подъемных устройств, средств ориентации для инвалидов по зрению и слуху, оснащение индукционными петлями, расширение дверных проемов, переоборудование санитарно-бытовых помещений,  оснащение специализи-рованным оборудованием, в том числе реабилитационным и др.)</t>
  </si>
  <si>
    <t>Адаптация учреждений службы занятости с целью доступности для инвалидов (установка пандусов, поручней, подъемных устройств, средств ориентации для инвалидов по зрению и слуху, оснащение индукционными петлями, расширение дверных проемов, переоборудование санитарно-бытовых помещений и др.)</t>
  </si>
  <si>
    <t>Оснащение специальным оборудованием зданий государственных органов для удобства и комфорта мест оказания государственных услуг инвалидам (установка подъемного устройства в здании Министерства социальной, семейной и демографической политики УР по адресу: г. Ижевск ул. Ломоносова, д. 5, в том числе проведение государственной экспертизы проекта, авторский и технический надзор за выполнением строительно-монтажных работ, приобретение и монтаж лифтового оборудования, подъемных устройств, информационных табло с тактильной пространственно-рельефной информацией,  переоборудование санитарно-бытовых помещений  и др.) и автотранспортом</t>
  </si>
  <si>
    <t xml:space="preserve">Размещение аудио - и видеоматериалов по вопросам формирования доступной среды и реабилитации инвалидов на республиканских теле- и (или) радиоканалах </t>
  </si>
  <si>
    <t>Повышение доступности и качества реабилитационных услуг (развитие системы реабилитации и социальной интеграции инвалидов)</t>
  </si>
  <si>
    <t>Обеспечение учреждений культуры (музеи, театры, выставочные залы, библиотеки) оборудованием, адаптированным для инвалидов (описание объектов искусства шрифтом Брайля, голосовое дублирование, индивидуальные беспроводные устройства, компьютеры с экранным доступом для инвалидов по зрению и др.)</t>
  </si>
  <si>
    <t>Оснащение специализированным оборудованием, в том числе реабилитационным, организаций социального обслуживания (индивидуальные подъемники для инвалидов, трансформируемые столы с изменением угла наклона, приобретение специализированного автотранспорта для инвалидов  и др.)</t>
  </si>
  <si>
    <t>Создание службы «Социального такси» в городах Удмуртской Республики</t>
  </si>
  <si>
    <t>Создание и сопровождение диспетчерской службы для инвалидов по слуху</t>
  </si>
  <si>
    <t>Информационно-методическое и кадровое обеспечение системы реабилитации и социальной интеграции инвалидов</t>
  </si>
  <si>
    <t>Обучение (профессиональная переподготовка, повышение квалификации) русскому жестовому языку переводчиков в сфере профессиональной коммуникации не слышащих (переводчик жестового языка) и переводчиков в сфере профессиональной коммуникации лиц с нарушением слуха и зрения (слепоглухих), в том числе тифлокомментаторов</t>
  </si>
  <si>
    <t>Организация и проведение республиканских научно-практических конференций, семинаров по проблемам реабилитации и социальной поддержки инвалидов и детей–инвалидов, формирования доступной среды,  а также участие во  Всероссийских конференциях, семинарах по данной проблематике</t>
  </si>
  <si>
    <t>Обучение (подготовка, переподготовка, повышение квалификации) специалистов учреждений спортивной направленности по адаптивной физической культуре и адаптивному спорту среди инвалидов (в том числе детей-инвалидов)</t>
  </si>
  <si>
    <t>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маломобильных групп населения</t>
  </si>
  <si>
    <t xml:space="preserve">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МГН                                                                                                                                                                             </t>
  </si>
  <si>
    <t>Создание детской открытой игровой площадки, адаптированной для детей-инвалидов, в том числе разработка проектно-сметной документации</t>
  </si>
  <si>
    <t xml:space="preserve">Организация субтитрирования и сурдоперевода региональных телевизионных передач </t>
  </si>
  <si>
    <t>Доступная среда</t>
  </si>
  <si>
    <t>3910000000</t>
  </si>
  <si>
    <t>3910100000</t>
  </si>
  <si>
    <t>Адаптация объектов профессионального образования   с целью обеспечения доступности для инвалидов и другие мероприятия в рамках реализации государственной программы Российской Федерации «Доступная среда» на 2011 - 2020 годы.</t>
  </si>
  <si>
    <t xml:space="preserve">Создание базовой профессиональной образовательной организации, обеспечивающей поддержку системы инклюзивного профессионального образования в Удмуртской Республике  в рамках реализации государственной программы Российской Федерации «Доступная среда» на 2011 - 2020 годы. </t>
  </si>
  <si>
    <t xml:space="preserve">Организация межведомственной системы профилактики детской инвалидности путем развития службы раннего вмешательства </t>
  </si>
  <si>
    <t>Проведение совместных мероприятий инвалидов и их сверстников, не имеющих инвалидность (фестивали, конкурсы, выставки, спартакиады, молодежные лагеря, форумы и др.)</t>
  </si>
  <si>
    <t>1</t>
  </si>
  <si>
    <t>2</t>
  </si>
  <si>
    <t>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</t>
  </si>
  <si>
    <t xml:space="preserve">Совершенствование системы комплексной реабилитации и абилитации инвалидов </t>
  </si>
  <si>
    <t>Организация обучения специалистов организаций социального обслуживания и медицинских организаций по вопросам внедрения современных реабилитационных методик в системе ранней помощи</t>
  </si>
  <si>
    <t xml:space="preserve">Адаптация медицинских организаций с целью доступности для инвалидов (установка пандусов,
 поручней, подъемных устройств, средств ориентации для инвалидов по зрению и слуху, оснащение индукционными петлями, расширение дверных проемов, переоборудование санитарно-бытовых помещений и др.)
</t>
  </si>
  <si>
    <t>ГРБС</t>
  </si>
  <si>
    <t>Оборудование пешеходных и транспортных коммуникаций, остановок общественного пассажирского транспорта (установка пандусов, средств ориентации, тактильной плитки занижение бордюрного камня, приобретение специализированного электротранспорта, приобретение подвижного состава (автобусов) общего пользования и др.)</t>
  </si>
  <si>
    <t>Пр</t>
  </si>
  <si>
    <t>874</t>
  </si>
  <si>
    <t>843</t>
  </si>
  <si>
    <t>3910105170</t>
  </si>
  <si>
    <t>39101R0270</t>
  </si>
  <si>
    <t>39102R0270</t>
  </si>
  <si>
    <t>39103R0270</t>
  </si>
  <si>
    <t>39104R0270</t>
  </si>
  <si>
    <t>39201R0270</t>
  </si>
  <si>
    <t>Поддержка программ развития общественных организаций, деятельность которых направлена на развитие видов спорта, включенных в программу паралимпийских и сурдлимпийских игр</t>
  </si>
  <si>
    <t xml:space="preserve">Создание единой базы персонифицированного учета инвалидов в Удмуртской Республике, формирование и обновление карты доступности объектов и услуг для инвалидов и МГН   </t>
  </si>
  <si>
    <t>Взаимодействие с коммерческими организациями, осуществляющими деятельность по организации отдыха и развлечений, спорта и культуры, в части обеспечения закупки оборудования, необходимого для осуществления кинопоказов с подготовленным субтитрированием и тифлокомментированием</t>
  </si>
  <si>
    <t>Оснащение реабилитационным оборудованием реабилитационных центров (отделений) для детей  и подростков с ограниченными возможностями</t>
  </si>
  <si>
    <t>Оснащение медицинским, реабилитационным оборудованием медицинских организаций</t>
  </si>
  <si>
    <t>_________________</t>
  </si>
  <si>
    <t>Расходы бюджета Удмурнтской Республики, тыс. рублей</t>
  </si>
  <si>
    <t xml:space="preserve">сводная бюджетная роспись на отчетную дату </t>
  </si>
  <si>
    <t>кассовое исполнение на отчетную дату</t>
  </si>
  <si>
    <t>к плану на 1 января отчетного года</t>
  </si>
  <si>
    <t xml:space="preserve">к плану на отчетную дату </t>
  </si>
  <si>
    <t>сводная бюджетная роспись, план на 1 января отчетного года</t>
  </si>
  <si>
    <t>Министерство образования и науки УР</t>
  </si>
  <si>
    <t>Кассовые расходы, в %</t>
  </si>
  <si>
    <t>Отчет об использовании бюджетных ассигнований бюджета Удмуртсклой Республики на реализацию государственной программы по состоянию на 01.07.2017</t>
  </si>
  <si>
    <t xml:space="preserve">Министерство социальной, семейной и демографической политики УР
Агентство печати и массовых коммуникаций Удмуртской Республики </t>
  </si>
  <si>
    <t>Министерство труда и миграционной политики УР</t>
  </si>
  <si>
    <t>Министерство здравоохранения УР</t>
  </si>
  <si>
    <t>Министерство по физической культуре, спорту и молодежной политике УР</t>
  </si>
  <si>
    <t>Министерство культуры и туризма УР</t>
  </si>
  <si>
    <t xml:space="preserve">Приложение к письму </t>
  </si>
  <si>
    <t>Наименование государственной программы</t>
  </si>
  <si>
    <t>(указать наименование государственной программы)</t>
  </si>
  <si>
    <t>Ответственный исполнитель</t>
  </si>
  <si>
    <t xml:space="preserve">                                  </t>
  </si>
  <si>
    <t>(указать наименование исполнительного органа государственной власти  Удмуртской Республики)</t>
  </si>
  <si>
    <t>Министерства социальной политики</t>
  </si>
  <si>
    <t>и труда Удмуртской Республики</t>
  </si>
  <si>
    <t>от «____»_______ 2018 года № ____</t>
  </si>
  <si>
    <t>__Министерство социальной политики и труда Удмуртской Республики ____</t>
  </si>
  <si>
    <t>Министрерство социальной политики и труда УР</t>
  </si>
  <si>
    <t xml:space="preserve">Министрерство социальной политики и труда УР
</t>
  </si>
  <si>
    <t xml:space="preserve">Министрерство социальной политики и труда УР
Министерство здравоохранения Удмуртской Республики
</t>
  </si>
  <si>
    <t>Министрерство социальной политики и труда УР
Министерство по физической культуре, спорту и молодежной политике Удмуртской Республики</t>
  </si>
  <si>
    <t>Министрерство социальной политики и труда УР
Министерство культуры и туризма УР</t>
  </si>
  <si>
    <t>Министрерство социальной политики и труда УР
Министерство труда и миграционной политики Удмуртской Республики</t>
  </si>
  <si>
    <t>Министрерство социальной политики и труда УР
Министерство транспорта и дорожного хозяйства Удмуртской Республики</t>
  </si>
  <si>
    <t>Министрерство социальной политики и труда УР
Министерство культуры и туризма Удмуртской Республики</t>
  </si>
  <si>
    <t>Министрерство социальной политики и труда УР
Министерство по физической культуре, спорту и молодежной политике УР</t>
  </si>
  <si>
    <t>Министрерство социальной политики и труда УР
Министерство здравоохранения УР</t>
  </si>
  <si>
    <t xml:space="preserve">Министрерство социальной политики и труда УР
Агентство печати и массовых коммуникаций УР 
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</si>
</sst>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#,##0.0"/>
  </numFmts>
  <fonts count="18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b/>
      <i/>
      <u/>
      <sz val="14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i/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20"/>
      <name val="Times New Roman"/>
      <family val="1"/>
      <charset val="204"/>
    </font>
    <font>
      <sz val="22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FFFF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3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16" fillId="0" borderId="10">
      <alignment horizontal="right" vertical="top" shrinkToFit="1"/>
    </xf>
    <xf numFmtId="165" fontId="17" fillId="5" borderId="10">
      <alignment horizontal="right" vertical="top" shrinkToFit="1"/>
    </xf>
  </cellStyleXfs>
  <cellXfs count="162">
    <xf numFmtId="0" fontId="0" fillId="0" borderId="0" xfId="0"/>
    <xf numFmtId="0" fontId="1" fillId="0" borderId="1" xfId="0" applyFont="1" applyFill="1" applyBorder="1" applyAlignment="1">
      <alignment horizontal="center" vertical="top"/>
    </xf>
    <xf numFmtId="49" fontId="1" fillId="0" borderId="0" xfId="0" applyNumberFormat="1" applyFont="1" applyFill="1"/>
    <xf numFmtId="0" fontId="1" fillId="0" borderId="0" xfId="0" applyFont="1" applyFill="1"/>
    <xf numFmtId="0" fontId="1" fillId="0" borderId="5" xfId="0" applyFont="1" applyFill="1" applyBorder="1" applyAlignment="1">
      <alignment vertical="top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/>
    <xf numFmtId="165" fontId="1" fillId="0" borderId="0" xfId="0" applyNumberFormat="1" applyFont="1" applyFill="1" applyAlignment="1"/>
    <xf numFmtId="165" fontId="2" fillId="0" borderId="1" xfId="0" applyNumberFormat="1" applyFont="1" applyFill="1" applyBorder="1" applyAlignment="1">
      <alignment vertical="center" wrapText="1"/>
    </xf>
    <xf numFmtId="165" fontId="1" fillId="0" borderId="0" xfId="0" applyNumberFormat="1" applyFont="1" applyFill="1"/>
    <xf numFmtId="4" fontId="1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vertical="top"/>
    </xf>
    <xf numFmtId="0" fontId="2" fillId="0" borderId="0" xfId="0" applyFont="1" applyFill="1" applyAlignment="1">
      <alignment horizontal="center" vertical="center" wrapText="1"/>
    </xf>
    <xf numFmtId="0" fontId="1" fillId="0" borderId="5" xfId="0" applyFont="1" applyFill="1" applyBorder="1"/>
    <xf numFmtId="165" fontId="1" fillId="0" borderId="0" xfId="0" applyNumberFormat="1" applyFont="1" applyFill="1" applyAlignment="1">
      <alignment vertical="top" wrapText="1"/>
    </xf>
    <xf numFmtId="165" fontId="2" fillId="0" borderId="1" xfId="2" applyNumberFormat="1" applyFont="1" applyFill="1" applyBorder="1" applyAlignment="1">
      <alignment vertical="center" wrapText="1"/>
    </xf>
    <xf numFmtId="4" fontId="1" fillId="0" borderId="1" xfId="2" applyNumberFormat="1" applyFont="1" applyFill="1" applyBorder="1" applyAlignment="1">
      <alignment horizontal="center" vertical="top"/>
    </xf>
    <xf numFmtId="10" fontId="1" fillId="0" borderId="1" xfId="3" applyNumberFormat="1" applyFont="1" applyFill="1" applyBorder="1" applyAlignment="1">
      <alignment horizontal="center" vertical="top"/>
    </xf>
    <xf numFmtId="4" fontId="1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5" fillId="0" borderId="0" xfId="0" applyFont="1"/>
    <xf numFmtId="49" fontId="7" fillId="0" borderId="0" xfId="0" applyNumberFormat="1" applyFont="1" applyFill="1" applyAlignment="1"/>
    <xf numFmtId="0" fontId="7" fillId="0" borderId="0" xfId="0" applyFont="1" applyFill="1"/>
    <xf numFmtId="0" fontId="8" fillId="0" borderId="0" xfId="0" applyFont="1" applyFill="1" applyAlignment="1"/>
    <xf numFmtId="0" fontId="9" fillId="0" borderId="0" xfId="0" applyFont="1" applyFill="1" applyAlignment="1"/>
    <xf numFmtId="0" fontId="10" fillId="0" borderId="0" xfId="0" applyFont="1" applyFill="1"/>
    <xf numFmtId="0" fontId="7" fillId="0" borderId="0" xfId="0" applyFont="1" applyFill="1" applyAlignment="1"/>
    <xf numFmtId="49" fontId="12" fillId="0" borderId="0" xfId="0" applyNumberFormat="1" applyFont="1" applyFill="1" applyAlignment="1">
      <alignment horizontal="left"/>
    </xf>
    <xf numFmtId="0" fontId="12" fillId="0" borderId="0" xfId="0" applyFont="1" applyFill="1"/>
    <xf numFmtId="0" fontId="13" fillId="0" borderId="0" xfId="0" applyFont="1" applyFill="1" applyAlignment="1">
      <alignment vertical="top"/>
    </xf>
    <xf numFmtId="49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/>
    </xf>
    <xf numFmtId="49" fontId="1" fillId="2" borderId="2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4" fontId="1" fillId="0" borderId="1" xfId="0" applyNumberFormat="1" applyFont="1" applyFill="1" applyBorder="1" applyAlignment="1">
      <alignment horizontal="center" vertical="top"/>
    </xf>
    <xf numFmtId="0" fontId="15" fillId="0" borderId="0" xfId="0" applyFont="1" applyFill="1" applyAlignment="1"/>
    <xf numFmtId="0" fontId="14" fillId="0" borderId="0" xfId="0" applyFont="1" applyFill="1" applyAlignment="1">
      <alignment wrapText="1"/>
    </xf>
    <xf numFmtId="10" fontId="1" fillId="3" borderId="1" xfId="3" applyNumberFormat="1" applyFont="1" applyFill="1" applyBorder="1" applyAlignment="1">
      <alignment horizontal="center" vertical="top"/>
    </xf>
    <xf numFmtId="4" fontId="1" fillId="3" borderId="1" xfId="0" applyNumberFormat="1" applyFont="1" applyFill="1" applyBorder="1" applyAlignment="1">
      <alignment horizontal="center" vertical="top"/>
    </xf>
    <xf numFmtId="0" fontId="1" fillId="3" borderId="1" xfId="0" applyFont="1" applyFill="1" applyBorder="1"/>
    <xf numFmtId="4" fontId="1" fillId="3" borderId="1" xfId="2" applyNumberFormat="1" applyFont="1" applyFill="1" applyBorder="1" applyAlignment="1">
      <alignment horizontal="center" vertical="top"/>
    </xf>
    <xf numFmtId="49" fontId="1" fillId="3" borderId="1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/>
    </xf>
    <xf numFmtId="49" fontId="1" fillId="4" borderId="1" xfId="0" applyNumberFormat="1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/>
    <xf numFmtId="4" fontId="1" fillId="4" borderId="1" xfId="0" applyNumberFormat="1" applyFont="1" applyFill="1" applyBorder="1" applyAlignment="1">
      <alignment horizontal="center" vertical="top"/>
    </xf>
    <xf numFmtId="10" fontId="1" fillId="4" borderId="1" xfId="3" applyNumberFormat="1" applyFont="1" applyFill="1" applyBorder="1" applyAlignment="1">
      <alignment horizontal="center" vertical="top"/>
    </xf>
    <xf numFmtId="4" fontId="1" fillId="4" borderId="1" xfId="2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165" fontId="1" fillId="3" borderId="1" xfId="0" applyNumberFormat="1" applyFont="1" applyFill="1" applyBorder="1" applyAlignment="1">
      <alignment vertical="top"/>
    </xf>
    <xf numFmtId="165" fontId="1" fillId="4" borderId="1" xfId="0" applyNumberFormat="1" applyFont="1" applyFill="1" applyBorder="1" applyAlignment="1">
      <alignment vertical="top"/>
    </xf>
    <xf numFmtId="4" fontId="1" fillId="0" borderId="1" xfId="0" applyNumberFormat="1" applyFont="1" applyFill="1" applyBorder="1" applyAlignment="1">
      <alignment vertical="top"/>
    </xf>
    <xf numFmtId="0" fontId="1" fillId="3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4" borderId="4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49" fontId="1" fillId="0" borderId="4" xfId="0" applyNumberFormat="1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left" vertical="top" wrapText="1"/>
    </xf>
    <xf numFmtId="49" fontId="1" fillId="3" borderId="4" xfId="0" applyNumberFormat="1" applyFont="1" applyFill="1" applyBorder="1" applyAlignment="1">
      <alignment horizontal="center" vertical="top" wrapText="1"/>
    </xf>
    <xf numFmtId="49" fontId="1" fillId="3" borderId="4" xfId="0" applyNumberFormat="1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left" vertical="top" wrapText="1"/>
    </xf>
    <xf numFmtId="49" fontId="1" fillId="0" borderId="4" xfId="0" applyNumberFormat="1" applyFont="1" applyFill="1" applyBorder="1" applyAlignment="1">
      <alignment horizontal="left"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49" fontId="1" fillId="0" borderId="5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top"/>
    </xf>
    <xf numFmtId="4" fontId="1" fillId="0" borderId="1" xfId="0" applyNumberFormat="1" applyFont="1" applyFill="1" applyBorder="1" applyAlignment="1">
      <alignment horizontal="center" vertical="top"/>
    </xf>
    <xf numFmtId="4" fontId="1" fillId="3" borderId="1" xfId="0" applyNumberFormat="1" applyFont="1" applyFill="1" applyBorder="1" applyAlignment="1">
      <alignment horizontal="center" vertical="top"/>
    </xf>
    <xf numFmtId="4" fontId="1" fillId="0" borderId="4" xfId="0" applyNumberFormat="1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left" vertical="center" wrapText="1"/>
    </xf>
    <xf numFmtId="49" fontId="1" fillId="0" borderId="9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center" vertical="top"/>
    </xf>
    <xf numFmtId="49" fontId="1" fillId="2" borderId="6" xfId="0" applyNumberFormat="1" applyFont="1" applyFill="1" applyBorder="1" applyAlignment="1">
      <alignment horizontal="center" vertical="top"/>
    </xf>
    <xf numFmtId="49" fontId="1" fillId="2" borderId="5" xfId="0" applyNumberFormat="1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 vertical="top"/>
    </xf>
    <xf numFmtId="49" fontId="1" fillId="0" borderId="5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49" fontId="1" fillId="0" borderId="5" xfId="0" applyNumberFormat="1" applyFont="1" applyFill="1" applyBorder="1" applyAlignment="1">
      <alignment horizontal="center" vertical="top" wrapText="1"/>
    </xf>
    <xf numFmtId="4" fontId="1" fillId="3" borderId="1" xfId="0" applyNumberFormat="1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center" vertical="top"/>
    </xf>
    <xf numFmtId="49" fontId="1" fillId="3" borderId="4" xfId="0" applyNumberFormat="1" applyFont="1" applyFill="1" applyBorder="1" applyAlignment="1">
      <alignment horizontal="center" vertical="top"/>
    </xf>
    <xf numFmtId="49" fontId="1" fillId="3" borderId="5" xfId="0" applyNumberFormat="1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 vertical="top" wrapText="1"/>
    </xf>
    <xf numFmtId="49" fontId="1" fillId="3" borderId="6" xfId="0" applyNumberFormat="1" applyFont="1" applyFill="1" applyBorder="1" applyAlignment="1">
      <alignment horizontal="center" vertical="top" wrapText="1"/>
    </xf>
    <xf numFmtId="49" fontId="1" fillId="3" borderId="5" xfId="0" applyNumberFormat="1" applyFont="1" applyFill="1" applyBorder="1" applyAlignment="1">
      <alignment horizontal="center" vertical="top" wrapText="1"/>
    </xf>
    <xf numFmtId="49" fontId="1" fillId="3" borderId="6" xfId="0" applyNumberFormat="1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left" vertical="top" wrapText="1"/>
    </xf>
    <xf numFmtId="49" fontId="1" fillId="0" borderId="6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49" fontId="1" fillId="0" borderId="6" xfId="0" applyNumberFormat="1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left" vertical="top" wrapText="1"/>
    </xf>
    <xf numFmtId="0" fontId="1" fillId="4" borderId="6" xfId="0" applyFont="1" applyFill="1" applyBorder="1" applyAlignment="1">
      <alignment horizontal="left" vertical="top" wrapText="1"/>
    </xf>
    <xf numFmtId="49" fontId="1" fillId="4" borderId="4" xfId="0" applyNumberFormat="1" applyFont="1" applyFill="1" applyBorder="1" applyAlignment="1">
      <alignment horizontal="center" vertical="top"/>
    </xf>
    <xf numFmtId="49" fontId="1" fillId="4" borderId="6" xfId="0" applyNumberFormat="1" applyFont="1" applyFill="1" applyBorder="1" applyAlignment="1">
      <alignment horizontal="center" vertical="top"/>
    </xf>
    <xf numFmtId="49" fontId="1" fillId="4" borderId="5" xfId="0" applyNumberFormat="1" applyFont="1" applyFill="1" applyBorder="1" applyAlignment="1">
      <alignment horizontal="center" vertical="top"/>
    </xf>
    <xf numFmtId="49" fontId="1" fillId="4" borderId="4" xfId="0" applyNumberFormat="1" applyFont="1" applyFill="1" applyBorder="1" applyAlignment="1">
      <alignment horizontal="center" vertical="top" wrapText="1"/>
    </xf>
    <xf numFmtId="49" fontId="1" fillId="4" borderId="6" xfId="0" applyNumberFormat="1" applyFont="1" applyFill="1" applyBorder="1" applyAlignment="1">
      <alignment horizontal="center" vertical="top" wrapText="1"/>
    </xf>
    <xf numFmtId="49" fontId="1" fillId="4" borderId="5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center" vertical="top"/>
    </xf>
    <xf numFmtId="0" fontId="13" fillId="0" borderId="8" xfId="0" applyFont="1" applyFill="1" applyBorder="1" applyAlignment="1">
      <alignment horizontal="center" vertical="top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49" fontId="7" fillId="0" borderId="0" xfId="0" applyNumberFormat="1" applyFont="1" applyFill="1" applyAlignment="1">
      <alignment horizontal="left" wrapText="1"/>
    </xf>
    <xf numFmtId="0" fontId="11" fillId="0" borderId="0" xfId="0" applyFont="1" applyFill="1" applyAlignment="1">
      <alignment horizont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center" vertical="top" wrapText="1"/>
    </xf>
    <xf numFmtId="4" fontId="1" fillId="6" borderId="1" xfId="2" applyNumberFormat="1" applyFont="1" applyFill="1" applyBorder="1" applyAlignment="1">
      <alignment horizontal="center" vertical="top"/>
    </xf>
    <xf numFmtId="4" fontId="1" fillId="6" borderId="1" xfId="0" applyNumberFormat="1" applyFont="1" applyFill="1" applyBorder="1" applyAlignment="1">
      <alignment horizontal="center" vertical="top"/>
    </xf>
  </cellXfs>
  <cellStyles count="6">
    <cellStyle name="st50" xfId="5"/>
    <cellStyle name="st51" xfId="4"/>
    <cellStyle name="Обычный" xfId="0" builtinId="0"/>
    <cellStyle name="Обычный 2" xfId="1"/>
    <cellStyle name="Процентный" xfId="3" builtinId="5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W74"/>
  <sheetViews>
    <sheetView tabSelected="1" view="pageBreakPreview" zoomScale="85" zoomScaleNormal="100" zoomScaleSheetLayoutView="85" zoomScalePageLayoutView="70" workbookViewId="0">
      <selection activeCell="M15" sqref="M15"/>
    </sheetView>
  </sheetViews>
  <sheetFormatPr defaultColWidth="9.140625" defaultRowHeight="12.75"/>
  <cols>
    <col min="1" max="1" width="4.140625" style="2" customWidth="1"/>
    <col min="2" max="2" width="5.140625" style="2" customWidth="1"/>
    <col min="3" max="3" width="4.42578125" style="2" customWidth="1"/>
    <col min="4" max="4" width="4.5703125" style="3" customWidth="1"/>
    <col min="5" max="5" width="27.5703125" style="3" customWidth="1"/>
    <col min="6" max="6" width="15.140625" style="27" customWidth="1"/>
    <col min="7" max="9" width="8.28515625" style="3" customWidth="1"/>
    <col min="10" max="10" width="13.85546875" style="3" customWidth="1"/>
    <col min="11" max="11" width="8.28515625" style="3" customWidth="1"/>
    <col min="12" max="12" width="17" style="11" customWidth="1"/>
    <col min="13" max="13" width="14.28515625" style="11" customWidth="1"/>
    <col min="14" max="14" width="12.28515625" style="11" customWidth="1"/>
    <col min="15" max="15" width="11" style="11" customWidth="1"/>
    <col min="16" max="16" width="32.5703125" style="11" hidden="1" customWidth="1"/>
    <col min="17" max="17" width="13.85546875" style="11" customWidth="1"/>
    <col min="18" max="16384" width="9.140625" style="3"/>
  </cols>
  <sheetData>
    <row r="1" spans="1:17" ht="20.25" customHeight="1">
      <c r="E1" s="52"/>
      <c r="F1" s="52"/>
      <c r="J1" s="8"/>
      <c r="K1" s="8"/>
      <c r="L1" s="9"/>
      <c r="M1" s="28" t="s">
        <v>89</v>
      </c>
      <c r="N1"/>
      <c r="O1"/>
      <c r="Q1" s="22"/>
    </row>
    <row r="2" spans="1:17" ht="18.75" customHeight="1">
      <c r="E2" s="52"/>
      <c r="F2" s="52"/>
      <c r="H2" s="53"/>
      <c r="I2" s="53"/>
      <c r="J2" s="53"/>
      <c r="K2" s="8"/>
      <c r="L2" s="9"/>
      <c r="M2" s="29" t="s">
        <v>95</v>
      </c>
      <c r="N2"/>
      <c r="O2"/>
      <c r="Q2" s="22"/>
    </row>
    <row r="3" spans="1:17" ht="16.5" customHeight="1">
      <c r="E3" s="53"/>
      <c r="F3" s="53"/>
      <c r="H3" s="53"/>
      <c r="I3" s="53"/>
      <c r="J3" s="53"/>
      <c r="K3" s="8"/>
      <c r="L3" s="9"/>
      <c r="M3" s="29" t="s">
        <v>96</v>
      </c>
      <c r="N3"/>
      <c r="O3"/>
      <c r="Q3" s="22"/>
    </row>
    <row r="4" spans="1:17" ht="20.25" customHeight="1">
      <c r="E4" s="53"/>
      <c r="F4" s="53"/>
      <c r="H4" s="53"/>
      <c r="I4" s="53"/>
      <c r="J4" s="53"/>
      <c r="K4" s="8"/>
      <c r="L4" s="9"/>
      <c r="M4" s="30"/>
      <c r="N4"/>
      <c r="O4"/>
      <c r="Q4" s="22"/>
    </row>
    <row r="5" spans="1:17" ht="17.25" customHeight="1">
      <c r="E5" s="53"/>
      <c r="F5" s="53"/>
      <c r="J5" s="8"/>
      <c r="K5" s="8"/>
      <c r="L5" s="9"/>
      <c r="M5" s="30" t="s">
        <v>97</v>
      </c>
      <c r="N5"/>
      <c r="O5"/>
      <c r="Q5" s="22"/>
    </row>
    <row r="6" spans="1:17" ht="9" customHeight="1">
      <c r="J6" s="8"/>
      <c r="K6" s="8"/>
      <c r="L6" s="9"/>
      <c r="M6" s="3"/>
      <c r="N6" s="3"/>
      <c r="O6" s="3"/>
      <c r="P6" s="3"/>
      <c r="Q6" s="3"/>
    </row>
    <row r="7" spans="1:17" ht="40.5" customHeight="1">
      <c r="A7" s="147" t="s">
        <v>83</v>
      </c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</row>
    <row r="8" spans="1:17" s="35" customFormat="1" ht="19.5">
      <c r="A8" s="31" t="s">
        <v>90</v>
      </c>
      <c r="B8" s="31"/>
      <c r="C8" s="32"/>
      <c r="D8" s="32"/>
      <c r="E8" s="33"/>
      <c r="F8" s="33"/>
      <c r="H8" s="34"/>
      <c r="I8" s="34"/>
      <c r="J8" s="34"/>
      <c r="K8" s="34"/>
      <c r="L8" s="34"/>
    </row>
    <row r="9" spans="1:17" s="35" customFormat="1" ht="15.75" customHeight="1">
      <c r="A9" s="36"/>
      <c r="B9" s="36"/>
      <c r="C9" s="32"/>
      <c r="D9" s="148" t="s">
        <v>91</v>
      </c>
      <c r="E9" s="148"/>
      <c r="F9" s="148"/>
      <c r="G9" s="148"/>
      <c r="H9" s="148"/>
      <c r="I9" s="148"/>
      <c r="J9" s="148"/>
      <c r="K9" s="148"/>
      <c r="L9" s="148"/>
      <c r="M9" s="148"/>
      <c r="N9" s="148"/>
    </row>
    <row r="10" spans="1:17" s="35" customFormat="1" ht="21.75" customHeight="1">
      <c r="A10" s="149" t="s">
        <v>92</v>
      </c>
      <c r="B10" s="149"/>
      <c r="C10" s="149"/>
      <c r="D10" s="149"/>
      <c r="E10" s="149"/>
      <c r="F10" s="150" t="s">
        <v>98</v>
      </c>
      <c r="G10" s="150"/>
      <c r="H10" s="150"/>
      <c r="I10" s="150"/>
      <c r="J10" s="150"/>
      <c r="K10" s="150"/>
      <c r="L10" s="150"/>
      <c r="M10" s="150"/>
      <c r="N10" s="150"/>
      <c r="O10" s="150"/>
    </row>
    <row r="11" spans="1:17" s="35" customFormat="1" ht="29.25" customHeight="1">
      <c r="A11" s="37"/>
      <c r="B11" s="37"/>
      <c r="C11" s="38"/>
      <c r="D11" s="39" t="s">
        <v>93</v>
      </c>
      <c r="E11" s="146" t="s">
        <v>94</v>
      </c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</row>
    <row r="12" spans="1:17" s="20" customFormat="1" ht="42.75" customHeight="1">
      <c r="A12" s="141" t="s">
        <v>0</v>
      </c>
      <c r="B12" s="141"/>
      <c r="C12" s="141"/>
      <c r="D12" s="141"/>
      <c r="E12" s="155" t="s">
        <v>8</v>
      </c>
      <c r="F12" s="155" t="s">
        <v>9</v>
      </c>
      <c r="G12" s="152" t="s">
        <v>16</v>
      </c>
      <c r="H12" s="153"/>
      <c r="I12" s="153"/>
      <c r="J12" s="153"/>
      <c r="K12" s="154"/>
      <c r="L12" s="151" t="s">
        <v>75</v>
      </c>
      <c r="M12" s="151"/>
      <c r="N12" s="151"/>
      <c r="O12" s="151" t="s">
        <v>82</v>
      </c>
      <c r="P12" s="151"/>
      <c r="Q12" s="151"/>
    </row>
    <row r="13" spans="1:17" s="20" customFormat="1" ht="89.25" customHeight="1">
      <c r="A13" s="7" t="s">
        <v>1</v>
      </c>
      <c r="B13" s="7" t="s">
        <v>2</v>
      </c>
      <c r="C13" s="7" t="s">
        <v>10</v>
      </c>
      <c r="D13" s="13" t="s">
        <v>11</v>
      </c>
      <c r="E13" s="156"/>
      <c r="F13" s="156"/>
      <c r="G13" s="13" t="s">
        <v>58</v>
      </c>
      <c r="H13" s="13" t="s">
        <v>17</v>
      </c>
      <c r="I13" s="13" t="s">
        <v>60</v>
      </c>
      <c r="J13" s="13" t="s">
        <v>18</v>
      </c>
      <c r="K13" s="13" t="s">
        <v>19</v>
      </c>
      <c r="L13" s="23" t="s">
        <v>80</v>
      </c>
      <c r="M13" s="10" t="s">
        <v>76</v>
      </c>
      <c r="N13" s="18" t="s">
        <v>77</v>
      </c>
      <c r="O13" s="18" t="s">
        <v>78</v>
      </c>
      <c r="P13" s="18"/>
      <c r="Q13" s="18" t="s">
        <v>79</v>
      </c>
    </row>
    <row r="14" spans="1:17" ht="20.25" customHeight="1">
      <c r="A14" s="75" t="s">
        <v>22</v>
      </c>
      <c r="B14" s="76"/>
      <c r="C14" s="76"/>
      <c r="D14" s="76"/>
      <c r="E14" s="72" t="s">
        <v>45</v>
      </c>
      <c r="F14" s="72" t="s">
        <v>20</v>
      </c>
      <c r="G14" s="1"/>
      <c r="H14" s="1"/>
      <c r="I14" s="15"/>
      <c r="J14" s="1"/>
      <c r="K14" s="19"/>
      <c r="L14" s="24">
        <v>0</v>
      </c>
      <c r="M14" s="24">
        <v>88771.293000000005</v>
      </c>
      <c r="N14" s="24">
        <f>N15+N63</f>
        <v>83540</v>
      </c>
      <c r="O14" s="25" t="e">
        <f>N14/L14</f>
        <v>#DIV/0!</v>
      </c>
      <c r="P14" s="12"/>
      <c r="Q14" s="25">
        <f>N14/M14</f>
        <v>0.94106999207502806</v>
      </c>
    </row>
    <row r="15" spans="1:17" ht="24" customHeight="1">
      <c r="A15" s="138" t="s">
        <v>22</v>
      </c>
      <c r="B15" s="135" t="s">
        <v>52</v>
      </c>
      <c r="C15" s="135"/>
      <c r="D15" s="142"/>
      <c r="E15" s="157" t="s">
        <v>54</v>
      </c>
      <c r="F15" s="81" t="s">
        <v>20</v>
      </c>
      <c r="G15" s="60"/>
      <c r="H15" s="60"/>
      <c r="I15" s="61"/>
      <c r="J15" s="61"/>
      <c r="K15" s="69"/>
      <c r="L15" s="66">
        <v>0</v>
      </c>
      <c r="M15" s="66">
        <f>SUM(M18,M42,M50,M56)</f>
        <v>81426.292999999991</v>
      </c>
      <c r="N15" s="160">
        <f>SUM(N18,N42,N50,N56)</f>
        <v>76195</v>
      </c>
      <c r="O15" s="65" t="e">
        <f t="shared" ref="O15:O39" si="0">N15/L15</f>
        <v>#DIV/0!</v>
      </c>
      <c r="P15" s="64"/>
      <c r="Q15" s="65">
        <f t="shared" ref="Q15:Q39" si="1">N15/M15</f>
        <v>0.93575425323611394</v>
      </c>
    </row>
    <row r="16" spans="1:17" ht="54.75" customHeight="1">
      <c r="A16" s="139"/>
      <c r="B16" s="136"/>
      <c r="C16" s="136"/>
      <c r="D16" s="143"/>
      <c r="E16" s="158"/>
      <c r="F16" s="73" t="s">
        <v>99</v>
      </c>
      <c r="G16" s="60">
        <v>843</v>
      </c>
      <c r="H16" s="60">
        <v>10</v>
      </c>
      <c r="I16" s="61" t="s">
        <v>12</v>
      </c>
      <c r="J16" s="61" t="s">
        <v>46</v>
      </c>
      <c r="K16" s="69"/>
      <c r="L16" s="66">
        <v>0</v>
      </c>
      <c r="M16" s="66">
        <f>SUM(M19,M42,M50,M56)</f>
        <v>64384.262999999992</v>
      </c>
      <c r="N16" s="66">
        <f>SUM(N19,N42,N50,N56)</f>
        <v>59152.97</v>
      </c>
      <c r="O16" s="65" t="e">
        <f t="shared" ref="O16:O17" si="2">N16/L16</f>
        <v>#DIV/0!</v>
      </c>
      <c r="P16" s="64"/>
      <c r="Q16" s="65">
        <f t="shared" ref="Q16:Q17" si="3">N16/M16</f>
        <v>0.91874888744164096</v>
      </c>
    </row>
    <row r="17" spans="1:17" ht="39.75" customHeight="1">
      <c r="A17" s="140"/>
      <c r="B17" s="137"/>
      <c r="C17" s="137"/>
      <c r="D17" s="144"/>
      <c r="E17" s="159"/>
      <c r="F17" s="73" t="s">
        <v>81</v>
      </c>
      <c r="G17" s="60" t="s">
        <v>61</v>
      </c>
      <c r="H17" s="60" t="s">
        <v>3</v>
      </c>
      <c r="I17" s="61" t="s">
        <v>5</v>
      </c>
      <c r="J17" s="61" t="s">
        <v>46</v>
      </c>
      <c r="K17" s="69"/>
      <c r="L17" s="66">
        <v>0</v>
      </c>
      <c r="M17" s="66">
        <f>M20</f>
        <v>17042.03</v>
      </c>
      <c r="N17" s="66">
        <f>N20</f>
        <v>17042.03</v>
      </c>
      <c r="O17" s="65" t="e">
        <f t="shared" si="2"/>
        <v>#DIV/0!</v>
      </c>
      <c r="P17" s="64"/>
      <c r="Q17" s="65">
        <f t="shared" si="3"/>
        <v>1</v>
      </c>
    </row>
    <row r="18" spans="1:17" ht="75.75" customHeight="1">
      <c r="A18" s="122" t="s">
        <v>22</v>
      </c>
      <c r="B18" s="116" t="s">
        <v>52</v>
      </c>
      <c r="C18" s="116" t="s">
        <v>4</v>
      </c>
      <c r="D18" s="114"/>
      <c r="E18" s="118" t="s">
        <v>23</v>
      </c>
      <c r="F18" s="71" t="s">
        <v>20</v>
      </c>
      <c r="G18" s="67"/>
      <c r="H18" s="67"/>
      <c r="I18" s="58"/>
      <c r="J18" s="58"/>
      <c r="K18" s="68"/>
      <c r="L18" s="57">
        <v>0</v>
      </c>
      <c r="M18" s="57">
        <f>SUM(M19:M20)</f>
        <v>70300.462999999989</v>
      </c>
      <c r="N18" s="57">
        <f>SUM(N19:N20)</f>
        <v>65640.78</v>
      </c>
      <c r="O18" s="54" t="e">
        <f t="shared" si="0"/>
        <v>#DIV/0!</v>
      </c>
      <c r="P18" s="92"/>
      <c r="Q18" s="54">
        <f t="shared" si="1"/>
        <v>0.93371760581434593</v>
      </c>
    </row>
    <row r="19" spans="1:17" ht="75.75" customHeight="1">
      <c r="A19" s="123"/>
      <c r="B19" s="125"/>
      <c r="C19" s="125"/>
      <c r="D19" s="145"/>
      <c r="E19" s="132"/>
      <c r="F19" s="71" t="s">
        <v>99</v>
      </c>
      <c r="G19" s="67">
        <v>843</v>
      </c>
      <c r="H19" s="67">
        <v>10</v>
      </c>
      <c r="I19" s="58" t="s">
        <v>12</v>
      </c>
      <c r="J19" s="58" t="s">
        <v>47</v>
      </c>
      <c r="K19" s="68"/>
      <c r="L19" s="57">
        <v>0</v>
      </c>
      <c r="M19" s="57">
        <v>53258.43299999999</v>
      </c>
      <c r="N19" s="57">
        <v>48598.75</v>
      </c>
      <c r="O19" s="54" t="e">
        <f t="shared" ref="O19" si="4">N19/L19</f>
        <v>#DIV/0!</v>
      </c>
      <c r="P19" s="92"/>
      <c r="Q19" s="54">
        <f t="shared" ref="Q19" si="5">N19/M19</f>
        <v>0.91250807172640636</v>
      </c>
    </row>
    <row r="20" spans="1:17" ht="75.75" customHeight="1">
      <c r="A20" s="124"/>
      <c r="B20" s="117"/>
      <c r="C20" s="117"/>
      <c r="D20" s="115"/>
      <c r="E20" s="119"/>
      <c r="F20" s="71" t="s">
        <v>81</v>
      </c>
      <c r="G20" s="67" t="s">
        <v>61</v>
      </c>
      <c r="H20" s="67" t="s">
        <v>3</v>
      </c>
      <c r="I20" s="58" t="s">
        <v>5</v>
      </c>
      <c r="J20" s="58" t="s">
        <v>47</v>
      </c>
      <c r="K20" s="68"/>
      <c r="L20" s="57">
        <v>0</v>
      </c>
      <c r="M20" s="57">
        <f>11593.03+5449</f>
        <v>17042.03</v>
      </c>
      <c r="N20" s="57">
        <f>11593.03+5449</f>
        <v>17042.03</v>
      </c>
      <c r="O20" s="54" t="e">
        <f t="shared" ref="O20" si="6">N20/L20</f>
        <v>#DIV/0!</v>
      </c>
      <c r="P20" s="92"/>
      <c r="Q20" s="54">
        <f t="shared" ref="Q20" si="7">N20/M20</f>
        <v>1</v>
      </c>
    </row>
    <row r="21" spans="1:17" ht="62.25" customHeight="1">
      <c r="A21" s="109" t="s">
        <v>22</v>
      </c>
      <c r="B21" s="104" t="s">
        <v>52</v>
      </c>
      <c r="C21" s="104" t="s">
        <v>4</v>
      </c>
      <c r="D21" s="104" t="s">
        <v>4</v>
      </c>
      <c r="E21" s="112" t="s">
        <v>24</v>
      </c>
      <c r="F21" s="74" t="s">
        <v>100</v>
      </c>
      <c r="G21" s="1">
        <v>843</v>
      </c>
      <c r="H21" s="1">
        <v>10</v>
      </c>
      <c r="I21" s="88" t="s">
        <v>12</v>
      </c>
      <c r="J21" s="88" t="s">
        <v>63</v>
      </c>
      <c r="K21" s="5"/>
      <c r="L21" s="91">
        <v>0</v>
      </c>
      <c r="M21" s="91">
        <v>493.5</v>
      </c>
      <c r="N21" s="91">
        <v>493.5</v>
      </c>
      <c r="O21" s="25" t="e">
        <f t="shared" ref="O21:O26" si="8">N21/L21</f>
        <v>#DIV/0!</v>
      </c>
      <c r="P21" s="91"/>
      <c r="Q21" s="25">
        <f t="shared" ref="Q21:Q26" si="9">N21/M21</f>
        <v>1</v>
      </c>
    </row>
    <row r="22" spans="1:17" ht="45" customHeight="1">
      <c r="A22" s="127"/>
      <c r="B22" s="129"/>
      <c r="C22" s="129"/>
      <c r="D22" s="129"/>
      <c r="E22" s="99"/>
      <c r="F22" s="74" t="s">
        <v>81</v>
      </c>
      <c r="G22" s="90"/>
      <c r="H22" s="90"/>
      <c r="I22" s="84"/>
      <c r="J22" s="84" t="s">
        <v>63</v>
      </c>
      <c r="K22" s="21"/>
      <c r="L22" s="91">
        <v>0</v>
      </c>
      <c r="M22" s="91">
        <v>200</v>
      </c>
      <c r="N22" s="91">
        <v>200</v>
      </c>
      <c r="O22" s="25" t="e">
        <f t="shared" si="8"/>
        <v>#DIV/0!</v>
      </c>
      <c r="P22" s="91"/>
      <c r="Q22" s="25">
        <f t="shared" si="9"/>
        <v>1</v>
      </c>
    </row>
    <row r="23" spans="1:17" ht="39" customHeight="1">
      <c r="A23" s="127"/>
      <c r="B23" s="129"/>
      <c r="C23" s="129"/>
      <c r="D23" s="129"/>
      <c r="E23" s="99"/>
      <c r="F23" s="74" t="s">
        <v>86</v>
      </c>
      <c r="G23" s="90"/>
      <c r="H23" s="90"/>
      <c r="I23" s="84"/>
      <c r="J23" s="84" t="s">
        <v>63</v>
      </c>
      <c r="K23" s="21"/>
      <c r="L23" s="91">
        <v>0</v>
      </c>
      <c r="M23" s="91">
        <v>200</v>
      </c>
      <c r="N23" s="91">
        <v>183.51</v>
      </c>
      <c r="O23" s="25" t="e">
        <f t="shared" si="8"/>
        <v>#DIV/0!</v>
      </c>
      <c r="P23" s="91"/>
      <c r="Q23" s="25">
        <f t="shared" si="9"/>
        <v>0.91754999999999998</v>
      </c>
    </row>
    <row r="24" spans="1:17" ht="38.25" customHeight="1">
      <c r="A24" s="127"/>
      <c r="B24" s="129"/>
      <c r="C24" s="129"/>
      <c r="D24" s="129"/>
      <c r="E24" s="99"/>
      <c r="F24" s="74" t="s">
        <v>87</v>
      </c>
      <c r="G24" s="90"/>
      <c r="H24" s="90"/>
      <c r="I24" s="84"/>
      <c r="J24" s="84" t="s">
        <v>63</v>
      </c>
      <c r="K24" s="21"/>
      <c r="L24" s="91">
        <v>0</v>
      </c>
      <c r="M24" s="91">
        <v>200</v>
      </c>
      <c r="N24" s="91">
        <v>200</v>
      </c>
      <c r="O24" s="25" t="e">
        <f t="shared" si="8"/>
        <v>#DIV/0!</v>
      </c>
      <c r="P24" s="91"/>
      <c r="Q24" s="25">
        <f t="shared" si="9"/>
        <v>1</v>
      </c>
    </row>
    <row r="25" spans="1:17" ht="43.5" customHeight="1">
      <c r="A25" s="127"/>
      <c r="B25" s="129"/>
      <c r="C25" s="129"/>
      <c r="D25" s="129"/>
      <c r="E25" s="99"/>
      <c r="F25" s="74" t="s">
        <v>88</v>
      </c>
      <c r="G25" s="1"/>
      <c r="H25" s="1"/>
      <c r="I25" s="88"/>
      <c r="J25" s="84" t="s">
        <v>63</v>
      </c>
      <c r="K25" s="21"/>
      <c r="L25" s="91">
        <v>0</v>
      </c>
      <c r="M25" s="91">
        <v>200</v>
      </c>
      <c r="N25" s="91">
        <v>200</v>
      </c>
      <c r="O25" s="25" t="e">
        <f t="shared" si="8"/>
        <v>#DIV/0!</v>
      </c>
      <c r="P25" s="91"/>
      <c r="Q25" s="25">
        <f t="shared" si="9"/>
        <v>1</v>
      </c>
    </row>
    <row r="26" spans="1:17" ht="57" customHeight="1">
      <c r="A26" s="127"/>
      <c r="B26" s="129"/>
      <c r="C26" s="129"/>
      <c r="D26" s="129"/>
      <c r="E26" s="99"/>
      <c r="F26" s="74" t="s">
        <v>85</v>
      </c>
      <c r="G26" s="90"/>
      <c r="H26" s="90"/>
      <c r="I26" s="84"/>
      <c r="J26" s="84" t="s">
        <v>63</v>
      </c>
      <c r="K26" s="21"/>
      <c r="L26" s="91">
        <v>0</v>
      </c>
      <c r="M26" s="91">
        <v>200</v>
      </c>
      <c r="N26" s="91">
        <v>200</v>
      </c>
      <c r="O26" s="25" t="e">
        <f t="shared" si="8"/>
        <v>#DIV/0!</v>
      </c>
      <c r="P26" s="91"/>
      <c r="Q26" s="25">
        <f t="shared" si="9"/>
        <v>1</v>
      </c>
    </row>
    <row r="27" spans="1:17" ht="152.25" customHeight="1">
      <c r="A27" s="130" t="s">
        <v>22</v>
      </c>
      <c r="B27" s="131" t="s">
        <v>52</v>
      </c>
      <c r="C27" s="131" t="s">
        <v>4</v>
      </c>
      <c r="D27" s="131" t="s">
        <v>5</v>
      </c>
      <c r="E27" s="128" t="s">
        <v>25</v>
      </c>
      <c r="F27" s="128" t="s">
        <v>81</v>
      </c>
      <c r="G27" s="88" t="s">
        <v>61</v>
      </c>
      <c r="H27" s="88" t="s">
        <v>3</v>
      </c>
      <c r="I27" s="88" t="s">
        <v>5</v>
      </c>
      <c r="J27" s="16">
        <v>3910105170</v>
      </c>
      <c r="K27" s="5"/>
      <c r="L27" s="26">
        <v>0</v>
      </c>
      <c r="M27" s="91">
        <v>5249</v>
      </c>
      <c r="N27" s="91">
        <v>5249</v>
      </c>
      <c r="O27" s="25" t="e">
        <f t="shared" ref="O27:O28" si="10">N27/L27</f>
        <v>#DIV/0!</v>
      </c>
      <c r="P27" s="91"/>
      <c r="Q27" s="25">
        <f t="shared" ref="Q27:Q28" si="11">N27/M27</f>
        <v>1</v>
      </c>
    </row>
    <row r="28" spans="1:17" ht="189" customHeight="1">
      <c r="A28" s="130"/>
      <c r="B28" s="131"/>
      <c r="C28" s="131"/>
      <c r="D28" s="131"/>
      <c r="E28" s="128"/>
      <c r="F28" s="128"/>
      <c r="G28" s="88" t="s">
        <v>61</v>
      </c>
      <c r="H28" s="88" t="s">
        <v>3</v>
      </c>
      <c r="I28" s="88" t="s">
        <v>5</v>
      </c>
      <c r="J28" s="1" t="s">
        <v>64</v>
      </c>
      <c r="K28" s="5"/>
      <c r="L28" s="12">
        <v>0</v>
      </c>
      <c r="M28" s="91">
        <v>11593.03</v>
      </c>
      <c r="N28" s="91">
        <v>11593.03</v>
      </c>
      <c r="O28" s="25" t="e">
        <f t="shared" si="10"/>
        <v>#DIV/0!</v>
      </c>
      <c r="P28" s="46"/>
      <c r="Q28" s="25">
        <f t="shared" si="11"/>
        <v>1</v>
      </c>
    </row>
    <row r="29" spans="1:17" ht="40.5" customHeight="1">
      <c r="A29" s="109" t="s">
        <v>22</v>
      </c>
      <c r="B29" s="104" t="s">
        <v>52</v>
      </c>
      <c r="C29" s="104" t="s">
        <v>4</v>
      </c>
      <c r="D29" s="104" t="s">
        <v>6</v>
      </c>
      <c r="E29" s="112" t="s">
        <v>57</v>
      </c>
      <c r="F29" s="112" t="s">
        <v>101</v>
      </c>
      <c r="G29" s="1">
        <v>843</v>
      </c>
      <c r="H29" s="1">
        <v>10</v>
      </c>
      <c r="I29" s="88" t="s">
        <v>12</v>
      </c>
      <c r="J29" s="16">
        <v>3910105170</v>
      </c>
      <c r="K29" s="5"/>
      <c r="L29" s="91">
        <v>0</v>
      </c>
      <c r="M29" s="91">
        <v>6463.21</v>
      </c>
      <c r="N29" s="91">
        <v>6108.91</v>
      </c>
      <c r="O29" s="25" t="e">
        <f t="shared" si="0"/>
        <v>#DIV/0!</v>
      </c>
      <c r="P29" s="46"/>
      <c r="Q29" s="25">
        <f t="shared" si="1"/>
        <v>0.94518203802754353</v>
      </c>
    </row>
    <row r="30" spans="1:17" ht="31.5" customHeight="1">
      <c r="A30" s="110"/>
      <c r="B30" s="105"/>
      <c r="C30" s="105"/>
      <c r="D30" s="105"/>
      <c r="E30" s="100"/>
      <c r="F30" s="100"/>
      <c r="G30" s="15" t="s">
        <v>62</v>
      </c>
      <c r="H30" s="15" t="s">
        <v>21</v>
      </c>
      <c r="I30" s="15" t="s">
        <v>12</v>
      </c>
      <c r="J30" s="16" t="s">
        <v>64</v>
      </c>
      <c r="K30" s="5"/>
      <c r="L30" s="12">
        <v>0</v>
      </c>
      <c r="M30" s="91">
        <v>2537.29</v>
      </c>
      <c r="N30" s="91">
        <v>2537.29</v>
      </c>
      <c r="O30" s="25" t="e">
        <f t="shared" si="0"/>
        <v>#DIV/0!</v>
      </c>
      <c r="P30" s="46"/>
      <c r="Q30" s="25">
        <f t="shared" si="1"/>
        <v>1</v>
      </c>
    </row>
    <row r="31" spans="1:17" ht="66.75" customHeight="1">
      <c r="A31" s="109" t="s">
        <v>22</v>
      </c>
      <c r="B31" s="104" t="s">
        <v>52</v>
      </c>
      <c r="C31" s="104" t="s">
        <v>4</v>
      </c>
      <c r="D31" s="104" t="s">
        <v>7</v>
      </c>
      <c r="E31" s="112" t="s">
        <v>26</v>
      </c>
      <c r="F31" s="112" t="s">
        <v>102</v>
      </c>
      <c r="G31" s="1">
        <v>843</v>
      </c>
      <c r="H31" s="1">
        <v>10</v>
      </c>
      <c r="I31" s="88" t="s">
        <v>12</v>
      </c>
      <c r="J31" s="16">
        <v>3910105170</v>
      </c>
      <c r="K31" s="5"/>
      <c r="L31" s="91">
        <v>0</v>
      </c>
      <c r="M31" s="91">
        <v>4682.79</v>
      </c>
      <c r="N31" s="91">
        <v>4682.79</v>
      </c>
      <c r="O31" s="25" t="e">
        <f t="shared" si="0"/>
        <v>#DIV/0!</v>
      </c>
      <c r="P31" s="46"/>
      <c r="Q31" s="25">
        <f t="shared" si="1"/>
        <v>1</v>
      </c>
    </row>
    <row r="32" spans="1:17" ht="129" customHeight="1">
      <c r="A32" s="110"/>
      <c r="B32" s="105"/>
      <c r="C32" s="105"/>
      <c r="D32" s="105"/>
      <c r="E32" s="100"/>
      <c r="F32" s="100"/>
      <c r="G32" s="47" t="s">
        <v>62</v>
      </c>
      <c r="H32" s="47" t="s">
        <v>21</v>
      </c>
      <c r="I32" s="47" t="s">
        <v>12</v>
      </c>
      <c r="J32" s="16" t="s">
        <v>64</v>
      </c>
      <c r="K32" s="5"/>
      <c r="L32" s="46">
        <v>0</v>
      </c>
      <c r="M32" s="91">
        <v>1829.21</v>
      </c>
      <c r="N32" s="91">
        <v>1829.21</v>
      </c>
      <c r="O32" s="25" t="e">
        <f t="shared" si="0"/>
        <v>#DIV/0!</v>
      </c>
      <c r="P32" s="46"/>
      <c r="Q32" s="25">
        <f t="shared" si="1"/>
        <v>1</v>
      </c>
    </row>
    <row r="33" spans="1:17" ht="35.25" customHeight="1">
      <c r="A33" s="127" t="s">
        <v>22</v>
      </c>
      <c r="B33" s="129" t="s">
        <v>52</v>
      </c>
      <c r="C33" s="129" t="s">
        <v>4</v>
      </c>
      <c r="D33" s="129" t="s">
        <v>13</v>
      </c>
      <c r="E33" s="99" t="s">
        <v>27</v>
      </c>
      <c r="F33" s="99" t="s">
        <v>103</v>
      </c>
      <c r="G33" s="1">
        <v>843</v>
      </c>
      <c r="H33" s="1">
        <v>10</v>
      </c>
      <c r="I33" s="88" t="s">
        <v>12</v>
      </c>
      <c r="J33" s="16">
        <v>3910105170</v>
      </c>
      <c r="K33" s="5"/>
      <c r="L33" s="91">
        <v>0</v>
      </c>
      <c r="M33" s="91">
        <v>4800.51</v>
      </c>
      <c r="N33" s="91">
        <v>4800.51</v>
      </c>
      <c r="O33" s="25" t="e">
        <f t="shared" ref="O33:O34" si="12">N33/L33</f>
        <v>#DIV/0!</v>
      </c>
      <c r="P33" s="91"/>
      <c r="Q33" s="25">
        <f t="shared" ref="Q33:Q34" si="13">N33/M33</f>
        <v>1</v>
      </c>
    </row>
    <row r="34" spans="1:17" ht="111.75" customHeight="1">
      <c r="A34" s="127"/>
      <c r="B34" s="129"/>
      <c r="C34" s="129"/>
      <c r="D34" s="129"/>
      <c r="E34" s="99"/>
      <c r="F34" s="99"/>
      <c r="G34" s="88" t="s">
        <v>62</v>
      </c>
      <c r="H34" s="88" t="s">
        <v>21</v>
      </c>
      <c r="I34" s="88" t="s">
        <v>12</v>
      </c>
      <c r="J34" s="16" t="s">
        <v>64</v>
      </c>
      <c r="K34" s="5"/>
      <c r="L34" s="91">
        <v>0</v>
      </c>
      <c r="M34" s="91">
        <v>1449.49</v>
      </c>
      <c r="N34" s="91">
        <v>1449.49</v>
      </c>
      <c r="O34" s="25" t="e">
        <f t="shared" si="12"/>
        <v>#DIV/0!</v>
      </c>
      <c r="P34" s="91"/>
      <c r="Q34" s="25">
        <f t="shared" si="13"/>
        <v>1</v>
      </c>
    </row>
    <row r="35" spans="1:17" ht="25.5" customHeight="1">
      <c r="A35" s="109" t="s">
        <v>22</v>
      </c>
      <c r="B35" s="104" t="s">
        <v>52</v>
      </c>
      <c r="C35" s="104" t="s">
        <v>4</v>
      </c>
      <c r="D35" s="104" t="s">
        <v>12</v>
      </c>
      <c r="E35" s="112" t="s">
        <v>28</v>
      </c>
      <c r="F35" s="112" t="s">
        <v>100</v>
      </c>
      <c r="G35" s="1">
        <v>843</v>
      </c>
      <c r="H35" s="1">
        <v>10</v>
      </c>
      <c r="I35" s="88" t="s">
        <v>12</v>
      </c>
      <c r="J35" s="16">
        <v>3910105170</v>
      </c>
      <c r="K35" s="5"/>
      <c r="L35" s="91">
        <v>0</v>
      </c>
      <c r="M35" s="91">
        <v>8598.0529999999999</v>
      </c>
      <c r="N35" s="91">
        <v>7851.1887699999997</v>
      </c>
      <c r="O35" s="25" t="e">
        <f t="shared" si="0"/>
        <v>#DIV/0!</v>
      </c>
      <c r="P35" s="51"/>
      <c r="Q35" s="25">
        <f t="shared" si="1"/>
        <v>0.91313565640965455</v>
      </c>
    </row>
    <row r="36" spans="1:17" ht="87" customHeight="1">
      <c r="A36" s="110"/>
      <c r="B36" s="105"/>
      <c r="C36" s="105"/>
      <c r="D36" s="105"/>
      <c r="E36" s="100"/>
      <c r="F36" s="100"/>
      <c r="G36" s="48" t="s">
        <v>62</v>
      </c>
      <c r="H36" s="48" t="s">
        <v>21</v>
      </c>
      <c r="I36" s="48" t="s">
        <v>12</v>
      </c>
      <c r="J36" s="16" t="s">
        <v>64</v>
      </c>
      <c r="K36" s="5"/>
      <c r="L36" s="51">
        <v>0</v>
      </c>
      <c r="M36" s="91">
        <v>1917.67</v>
      </c>
      <c r="N36" s="70">
        <v>1917.67</v>
      </c>
      <c r="O36" s="25" t="e">
        <f t="shared" si="0"/>
        <v>#DIV/0!</v>
      </c>
      <c r="P36" s="51"/>
      <c r="Q36" s="25">
        <f t="shared" si="1"/>
        <v>1</v>
      </c>
    </row>
    <row r="37" spans="1:17" ht="25.5" customHeight="1">
      <c r="A37" s="106" t="s">
        <v>22</v>
      </c>
      <c r="B37" s="101" t="s">
        <v>52</v>
      </c>
      <c r="C37" s="101" t="s">
        <v>4</v>
      </c>
      <c r="D37" s="101" t="s">
        <v>3</v>
      </c>
      <c r="E37" s="96" t="s">
        <v>29</v>
      </c>
      <c r="F37" s="112" t="s">
        <v>104</v>
      </c>
      <c r="G37" s="1">
        <v>843</v>
      </c>
      <c r="H37" s="1">
        <v>10</v>
      </c>
      <c r="I37" s="88" t="s">
        <v>12</v>
      </c>
      <c r="J37" s="16">
        <v>3910105170</v>
      </c>
      <c r="K37" s="5"/>
      <c r="L37" s="91">
        <v>0</v>
      </c>
      <c r="M37" s="91">
        <v>9919.82</v>
      </c>
      <c r="N37" s="91">
        <v>9612.06</v>
      </c>
      <c r="O37" s="25" t="e">
        <f t="shared" si="0"/>
        <v>#DIV/0!</v>
      </c>
      <c r="P37" s="46"/>
      <c r="Q37" s="25">
        <f t="shared" si="1"/>
        <v>0.96897524350240227</v>
      </c>
    </row>
    <row r="38" spans="1:17" ht="50.25" customHeight="1">
      <c r="A38" s="108"/>
      <c r="B38" s="103"/>
      <c r="C38" s="103"/>
      <c r="D38" s="103"/>
      <c r="E38" s="98"/>
      <c r="F38" s="100"/>
      <c r="G38" s="15" t="s">
        <v>62</v>
      </c>
      <c r="H38" s="15" t="s">
        <v>21</v>
      </c>
      <c r="I38" s="15" t="s">
        <v>12</v>
      </c>
      <c r="J38" s="16" t="s">
        <v>64</v>
      </c>
      <c r="K38" s="5"/>
      <c r="L38" s="12">
        <v>0</v>
      </c>
      <c r="M38" s="91">
        <v>2581.5</v>
      </c>
      <c r="N38" s="91">
        <v>2581.5</v>
      </c>
      <c r="O38" s="25" t="e">
        <f t="shared" si="0"/>
        <v>#DIV/0!</v>
      </c>
      <c r="P38" s="46"/>
      <c r="Q38" s="25">
        <f t="shared" si="1"/>
        <v>1</v>
      </c>
    </row>
    <row r="39" spans="1:17" ht="140.25" customHeight="1">
      <c r="A39" s="85" t="s">
        <v>22</v>
      </c>
      <c r="B39" s="87" t="s">
        <v>52</v>
      </c>
      <c r="C39" s="87" t="s">
        <v>4</v>
      </c>
      <c r="D39" s="87" t="s">
        <v>14</v>
      </c>
      <c r="E39" s="78" t="s">
        <v>59</v>
      </c>
      <c r="F39" s="72" t="s">
        <v>105</v>
      </c>
      <c r="G39" s="1">
        <v>843</v>
      </c>
      <c r="H39" s="1">
        <v>10</v>
      </c>
      <c r="I39" s="88" t="s">
        <v>12</v>
      </c>
      <c r="J39" s="16" t="s">
        <v>64</v>
      </c>
      <c r="K39" s="5"/>
      <c r="L39" s="12">
        <v>1917.3899999999999</v>
      </c>
      <c r="M39" s="91">
        <v>1917.55</v>
      </c>
      <c r="N39" s="91">
        <v>1917.55</v>
      </c>
      <c r="O39" s="25">
        <f t="shared" si="0"/>
        <v>1.0000834467687847</v>
      </c>
      <c r="P39" s="46"/>
      <c r="Q39" s="25">
        <f t="shared" si="1"/>
        <v>1</v>
      </c>
    </row>
    <row r="40" spans="1:17" ht="336.75" customHeight="1">
      <c r="A40" s="50" t="s">
        <v>22</v>
      </c>
      <c r="B40" s="48" t="s">
        <v>52</v>
      </c>
      <c r="C40" s="48" t="s">
        <v>4</v>
      </c>
      <c r="D40" s="48" t="s">
        <v>15</v>
      </c>
      <c r="E40" s="49" t="s">
        <v>30</v>
      </c>
      <c r="F40" s="49" t="s">
        <v>100</v>
      </c>
      <c r="G40" s="1">
        <v>843</v>
      </c>
      <c r="H40" s="1">
        <v>10</v>
      </c>
      <c r="I40" s="48" t="s">
        <v>12</v>
      </c>
      <c r="J40" s="16">
        <v>3910105170</v>
      </c>
      <c r="K40" s="5"/>
      <c r="L40" s="51">
        <v>0</v>
      </c>
      <c r="M40" s="91">
        <v>4999.6899999999996</v>
      </c>
      <c r="N40" s="91">
        <v>1765.4199999999996</v>
      </c>
      <c r="O40" s="25" t="e">
        <f t="shared" ref="O40:O63" si="14">N40/L40</f>
        <v>#DIV/0!</v>
      </c>
      <c r="P40" s="51"/>
      <c r="Q40" s="25">
        <f t="shared" ref="Q40:Q63" si="15">N40/M40</f>
        <v>0.35310589256533903</v>
      </c>
    </row>
    <row r="41" spans="1:17" ht="157.5" customHeight="1">
      <c r="A41" s="83" t="s">
        <v>22</v>
      </c>
      <c r="B41" s="75" t="s">
        <v>52</v>
      </c>
      <c r="C41" s="75" t="s">
        <v>4</v>
      </c>
      <c r="D41" s="75" t="s">
        <v>21</v>
      </c>
      <c r="E41" s="72" t="s">
        <v>31</v>
      </c>
      <c r="F41" s="72" t="s">
        <v>84</v>
      </c>
      <c r="G41" s="1">
        <v>843</v>
      </c>
      <c r="H41" s="1">
        <v>10</v>
      </c>
      <c r="I41" s="88" t="s">
        <v>12</v>
      </c>
      <c r="J41" s="16" t="s">
        <v>64</v>
      </c>
      <c r="K41" s="5"/>
      <c r="L41" s="51">
        <v>0</v>
      </c>
      <c r="M41" s="91">
        <v>268.14999999999998</v>
      </c>
      <c r="N41" s="91">
        <v>268.14999999999998</v>
      </c>
      <c r="O41" s="25" t="e">
        <f t="shared" si="14"/>
        <v>#DIV/0!</v>
      </c>
      <c r="P41" s="51"/>
      <c r="Q41" s="25">
        <f t="shared" si="15"/>
        <v>1</v>
      </c>
    </row>
    <row r="42" spans="1:17" ht="69" customHeight="1">
      <c r="A42" s="79" t="s">
        <v>22</v>
      </c>
      <c r="B42" s="80" t="s">
        <v>52</v>
      </c>
      <c r="C42" s="80" t="s">
        <v>5</v>
      </c>
      <c r="D42" s="80"/>
      <c r="E42" s="71" t="s">
        <v>32</v>
      </c>
      <c r="F42" s="71" t="s">
        <v>99</v>
      </c>
      <c r="G42" s="67">
        <v>843</v>
      </c>
      <c r="H42" s="67">
        <v>10</v>
      </c>
      <c r="I42" s="67" t="s">
        <v>12</v>
      </c>
      <c r="J42" s="67">
        <v>3910200000</v>
      </c>
      <c r="K42" s="56"/>
      <c r="L42" s="55">
        <v>0</v>
      </c>
      <c r="M42" s="92">
        <f>SUM(M43:M49)</f>
        <v>5801.4800000000005</v>
      </c>
      <c r="N42" s="92">
        <f>SUM(N43:N49)</f>
        <v>5467.43</v>
      </c>
      <c r="O42" s="54" t="e">
        <f t="shared" si="14"/>
        <v>#DIV/0!</v>
      </c>
      <c r="P42" s="55"/>
      <c r="Q42" s="54">
        <f t="shared" si="15"/>
        <v>0.94241986527575716</v>
      </c>
    </row>
    <row r="43" spans="1:17" ht="152.25" customHeight="1">
      <c r="A43" s="83" t="s">
        <v>22</v>
      </c>
      <c r="B43" s="75" t="s">
        <v>52</v>
      </c>
      <c r="C43" s="75" t="s">
        <v>5</v>
      </c>
      <c r="D43" s="75" t="s">
        <v>4</v>
      </c>
      <c r="E43" s="72" t="s">
        <v>33</v>
      </c>
      <c r="F43" s="72" t="s">
        <v>106</v>
      </c>
      <c r="G43" s="1">
        <v>843</v>
      </c>
      <c r="H43" s="1">
        <v>10</v>
      </c>
      <c r="I43" s="88" t="s">
        <v>12</v>
      </c>
      <c r="J43" s="16" t="s">
        <v>65</v>
      </c>
      <c r="K43" s="5"/>
      <c r="L43" s="12">
        <v>0</v>
      </c>
      <c r="M43" s="12">
        <v>689.52</v>
      </c>
      <c r="N43" s="91">
        <v>689.52</v>
      </c>
      <c r="O43" s="25" t="e">
        <f t="shared" si="14"/>
        <v>#DIV/0!</v>
      </c>
      <c r="P43" s="46"/>
      <c r="Q43" s="25">
        <f t="shared" si="15"/>
        <v>1</v>
      </c>
    </row>
    <row r="44" spans="1:17" ht="157.5" customHeight="1">
      <c r="A44" s="85" t="s">
        <v>22</v>
      </c>
      <c r="B44" s="87" t="s">
        <v>52</v>
      </c>
      <c r="C44" s="87" t="s">
        <v>5</v>
      </c>
      <c r="D44" s="87" t="s">
        <v>5</v>
      </c>
      <c r="E44" s="78" t="s">
        <v>34</v>
      </c>
      <c r="F44" s="72" t="s">
        <v>100</v>
      </c>
      <c r="G44" s="1">
        <v>843</v>
      </c>
      <c r="H44" s="1">
        <v>10</v>
      </c>
      <c r="I44" s="88" t="s">
        <v>12</v>
      </c>
      <c r="J44" s="16">
        <v>3910205170</v>
      </c>
      <c r="K44" s="5"/>
      <c r="L44" s="91">
        <v>0</v>
      </c>
      <c r="M44" s="91">
        <v>3122.49</v>
      </c>
      <c r="N44" s="91">
        <v>2788.44</v>
      </c>
      <c r="O44" s="25" t="e">
        <f t="shared" ref="O44" si="16">N44/L44</f>
        <v>#DIV/0!</v>
      </c>
      <c r="P44" s="91"/>
      <c r="Q44" s="25">
        <f t="shared" ref="Q44" si="17">N44/M44</f>
        <v>0.89301807211552331</v>
      </c>
    </row>
    <row r="45" spans="1:17" ht="69.75" customHeight="1">
      <c r="A45" s="14" t="s">
        <v>22</v>
      </c>
      <c r="B45" s="15" t="s">
        <v>52</v>
      </c>
      <c r="C45" s="15" t="s">
        <v>5</v>
      </c>
      <c r="D45" s="15" t="s">
        <v>6</v>
      </c>
      <c r="E45" s="6" t="s">
        <v>35</v>
      </c>
      <c r="F45" s="41" t="s">
        <v>100</v>
      </c>
      <c r="G45" s="1">
        <v>843</v>
      </c>
      <c r="H45" s="1">
        <v>10</v>
      </c>
      <c r="I45" s="15" t="s">
        <v>12</v>
      </c>
      <c r="J45" s="16">
        <v>3910205170</v>
      </c>
      <c r="K45" s="5"/>
      <c r="L45" s="12">
        <v>0</v>
      </c>
      <c r="M45" s="12">
        <v>1900</v>
      </c>
      <c r="N45" s="91">
        <v>1900</v>
      </c>
      <c r="O45" s="25" t="e">
        <f t="shared" si="14"/>
        <v>#DIV/0!</v>
      </c>
      <c r="P45" s="46"/>
      <c r="Q45" s="25">
        <f t="shared" si="15"/>
        <v>1</v>
      </c>
    </row>
    <row r="46" spans="1:17" ht="90" customHeight="1">
      <c r="A46" s="83" t="s">
        <v>22</v>
      </c>
      <c r="B46" s="75" t="s">
        <v>52</v>
      </c>
      <c r="C46" s="75" t="s">
        <v>5</v>
      </c>
      <c r="D46" s="75" t="s">
        <v>7</v>
      </c>
      <c r="E46" s="72" t="s">
        <v>69</v>
      </c>
      <c r="F46" s="72" t="s">
        <v>100</v>
      </c>
      <c r="G46" s="76"/>
      <c r="H46" s="76"/>
      <c r="I46" s="75"/>
      <c r="J46" s="77"/>
      <c r="K46" s="89"/>
      <c r="L46" s="91">
        <v>0</v>
      </c>
      <c r="M46" s="12">
        <v>0</v>
      </c>
      <c r="N46" s="91">
        <v>0</v>
      </c>
      <c r="O46" s="25" t="e">
        <f t="shared" si="14"/>
        <v>#DIV/0!</v>
      </c>
      <c r="P46" s="46"/>
      <c r="Q46" s="25" t="e">
        <f t="shared" si="15"/>
        <v>#DIV/0!</v>
      </c>
    </row>
    <row r="47" spans="1:17" ht="90" customHeight="1">
      <c r="A47" s="83" t="s">
        <v>22</v>
      </c>
      <c r="B47" s="75" t="s">
        <v>52</v>
      </c>
      <c r="C47" s="75" t="s">
        <v>5</v>
      </c>
      <c r="D47" s="75" t="s">
        <v>13</v>
      </c>
      <c r="E47" s="72" t="s">
        <v>70</v>
      </c>
      <c r="F47" s="72" t="s">
        <v>100</v>
      </c>
      <c r="G47" s="76"/>
      <c r="H47" s="76"/>
      <c r="I47" s="75"/>
      <c r="J47" s="77"/>
      <c r="K47" s="89"/>
      <c r="L47" s="91">
        <v>0</v>
      </c>
      <c r="M47" s="93">
        <v>0</v>
      </c>
      <c r="N47" s="93">
        <v>0</v>
      </c>
      <c r="O47" s="25" t="e">
        <f t="shared" si="14"/>
        <v>#DIV/0!</v>
      </c>
      <c r="P47" s="46"/>
      <c r="Q47" s="25" t="e">
        <f t="shared" si="15"/>
        <v>#DIV/0!</v>
      </c>
    </row>
    <row r="48" spans="1:17" ht="34.5" customHeight="1">
      <c r="A48" s="106" t="s">
        <v>22</v>
      </c>
      <c r="B48" s="101" t="s">
        <v>52</v>
      </c>
      <c r="C48" s="101" t="s">
        <v>5</v>
      </c>
      <c r="D48" s="101" t="s">
        <v>12</v>
      </c>
      <c r="E48" s="96" t="s">
        <v>36</v>
      </c>
      <c r="F48" s="112" t="s">
        <v>100</v>
      </c>
      <c r="G48" s="1">
        <v>843</v>
      </c>
      <c r="H48" s="1">
        <v>10</v>
      </c>
      <c r="I48" s="88" t="s">
        <v>12</v>
      </c>
      <c r="J48" s="1">
        <v>3910205170</v>
      </c>
      <c r="K48" s="5"/>
      <c r="L48" s="12">
        <v>0</v>
      </c>
      <c r="M48" s="91">
        <v>17</v>
      </c>
      <c r="N48" s="91">
        <v>17</v>
      </c>
      <c r="O48" s="25" t="e">
        <f t="shared" si="14"/>
        <v>#DIV/0!</v>
      </c>
      <c r="P48" s="46"/>
      <c r="Q48" s="25">
        <f t="shared" si="15"/>
        <v>1</v>
      </c>
    </row>
    <row r="49" spans="1:17" ht="20.25" customHeight="1">
      <c r="A49" s="107"/>
      <c r="B49" s="102"/>
      <c r="C49" s="102"/>
      <c r="D49" s="102"/>
      <c r="E49" s="97"/>
      <c r="F49" s="99"/>
      <c r="G49" s="1">
        <v>843</v>
      </c>
      <c r="H49" s="1">
        <v>10</v>
      </c>
      <c r="I49" s="15" t="s">
        <v>12</v>
      </c>
      <c r="J49" s="16" t="s">
        <v>65</v>
      </c>
      <c r="K49" s="5"/>
      <c r="L49" s="12">
        <v>0</v>
      </c>
      <c r="M49" s="12">
        <v>72.47</v>
      </c>
      <c r="N49" s="91">
        <v>72.47</v>
      </c>
      <c r="O49" s="25" t="e">
        <f t="shared" si="14"/>
        <v>#DIV/0!</v>
      </c>
      <c r="P49" s="46"/>
      <c r="Q49" s="25">
        <f t="shared" si="15"/>
        <v>1</v>
      </c>
    </row>
    <row r="50" spans="1:17" ht="63.75" customHeight="1">
      <c r="A50" s="79" t="s">
        <v>22</v>
      </c>
      <c r="B50" s="80" t="s">
        <v>52</v>
      </c>
      <c r="C50" s="80" t="s">
        <v>6</v>
      </c>
      <c r="D50" s="80"/>
      <c r="E50" s="71" t="s">
        <v>37</v>
      </c>
      <c r="F50" s="71" t="s">
        <v>100</v>
      </c>
      <c r="G50" s="67">
        <v>843</v>
      </c>
      <c r="H50" s="67">
        <v>10</v>
      </c>
      <c r="I50" s="67" t="s">
        <v>12</v>
      </c>
      <c r="J50" s="67">
        <v>3910300000</v>
      </c>
      <c r="K50" s="56"/>
      <c r="L50" s="55">
        <v>0</v>
      </c>
      <c r="M50" s="92">
        <f>SUM(M51:M55)</f>
        <v>1937.25</v>
      </c>
      <c r="N50" s="92">
        <f>SUM(N51:N55)</f>
        <v>1699.69</v>
      </c>
      <c r="O50" s="54" t="e">
        <f t="shared" si="14"/>
        <v>#DIV/0!</v>
      </c>
      <c r="P50" s="55"/>
      <c r="Q50" s="54">
        <f t="shared" si="15"/>
        <v>0.87737256420183252</v>
      </c>
    </row>
    <row r="51" spans="1:17" ht="54.75" customHeight="1">
      <c r="A51" s="106" t="s">
        <v>22</v>
      </c>
      <c r="B51" s="101" t="s">
        <v>52</v>
      </c>
      <c r="C51" s="101" t="s">
        <v>6</v>
      </c>
      <c r="D51" s="101" t="s">
        <v>4</v>
      </c>
      <c r="E51" s="96" t="s">
        <v>38</v>
      </c>
      <c r="F51" s="112" t="s">
        <v>100</v>
      </c>
      <c r="G51" s="1">
        <v>843</v>
      </c>
      <c r="H51" s="1">
        <v>10</v>
      </c>
      <c r="I51" s="88" t="s">
        <v>12</v>
      </c>
      <c r="J51" s="16">
        <v>3910305170</v>
      </c>
      <c r="K51" s="5"/>
      <c r="L51" s="12">
        <v>0</v>
      </c>
      <c r="M51" s="91">
        <v>99.27</v>
      </c>
      <c r="N51" s="91">
        <v>99.27</v>
      </c>
      <c r="O51" s="25" t="e">
        <f t="shared" si="14"/>
        <v>#DIV/0!</v>
      </c>
      <c r="P51" s="46"/>
      <c r="Q51" s="25">
        <f t="shared" si="15"/>
        <v>1</v>
      </c>
    </row>
    <row r="52" spans="1:17" ht="111.75" customHeight="1">
      <c r="A52" s="107"/>
      <c r="B52" s="102"/>
      <c r="C52" s="102"/>
      <c r="D52" s="102"/>
      <c r="E52" s="97"/>
      <c r="F52" s="99"/>
      <c r="G52" s="1">
        <v>843</v>
      </c>
      <c r="H52" s="1">
        <v>10</v>
      </c>
      <c r="I52" s="88" t="s">
        <v>12</v>
      </c>
      <c r="J52" s="16" t="s">
        <v>66</v>
      </c>
      <c r="K52" s="5"/>
      <c r="L52" s="12">
        <v>0</v>
      </c>
      <c r="M52" s="12">
        <v>50.73</v>
      </c>
      <c r="N52" s="91">
        <v>50.73</v>
      </c>
      <c r="O52" s="25" t="e">
        <f t="shared" si="14"/>
        <v>#DIV/0!</v>
      </c>
      <c r="P52" s="46"/>
      <c r="Q52" s="25">
        <f t="shared" si="15"/>
        <v>1</v>
      </c>
    </row>
    <row r="53" spans="1:17" ht="155.25" customHeight="1">
      <c r="A53" s="42" t="s">
        <v>22</v>
      </c>
      <c r="B53" s="43" t="s">
        <v>52</v>
      </c>
      <c r="C53" s="43" t="s">
        <v>6</v>
      </c>
      <c r="D53" s="44" t="s">
        <v>5</v>
      </c>
      <c r="E53" s="45" t="s">
        <v>39</v>
      </c>
      <c r="F53" s="41" t="s">
        <v>100</v>
      </c>
      <c r="G53" s="1">
        <v>843</v>
      </c>
      <c r="H53" s="1">
        <v>10</v>
      </c>
      <c r="I53" s="15" t="s">
        <v>12</v>
      </c>
      <c r="J53" s="16">
        <v>3910305170</v>
      </c>
      <c r="K53" s="5"/>
      <c r="L53" s="12">
        <v>0</v>
      </c>
      <c r="M53" s="12">
        <v>1436.52</v>
      </c>
      <c r="N53" s="91">
        <v>1198.96</v>
      </c>
      <c r="O53" s="25" t="e">
        <f t="shared" si="14"/>
        <v>#DIV/0!</v>
      </c>
      <c r="P53" s="46"/>
      <c r="Q53" s="25">
        <f t="shared" si="15"/>
        <v>0.83462812908974471</v>
      </c>
    </row>
    <row r="54" spans="1:17" ht="127.5">
      <c r="A54" s="42" t="s">
        <v>22</v>
      </c>
      <c r="B54" s="43" t="s">
        <v>52</v>
      </c>
      <c r="C54" s="43" t="s">
        <v>6</v>
      </c>
      <c r="D54" s="44" t="s">
        <v>6</v>
      </c>
      <c r="E54" s="45" t="s">
        <v>40</v>
      </c>
      <c r="F54" s="41" t="s">
        <v>107</v>
      </c>
      <c r="G54" s="1">
        <v>843</v>
      </c>
      <c r="H54" s="1">
        <v>10</v>
      </c>
      <c r="I54" s="15" t="s">
        <v>12</v>
      </c>
      <c r="J54" s="16">
        <v>3910305170</v>
      </c>
      <c r="K54" s="5"/>
      <c r="L54" s="12">
        <v>0</v>
      </c>
      <c r="M54" s="91">
        <v>300</v>
      </c>
      <c r="N54" s="91">
        <v>300</v>
      </c>
      <c r="O54" s="25" t="e">
        <f t="shared" si="14"/>
        <v>#DIV/0!</v>
      </c>
      <c r="P54" s="46"/>
      <c r="Q54" s="25">
        <f t="shared" si="15"/>
        <v>1</v>
      </c>
    </row>
    <row r="55" spans="1:17" ht="54" customHeight="1">
      <c r="A55" s="85" t="s">
        <v>22</v>
      </c>
      <c r="B55" s="87" t="s">
        <v>52</v>
      </c>
      <c r="C55" s="87" t="s">
        <v>6</v>
      </c>
      <c r="D55" s="87" t="s">
        <v>7</v>
      </c>
      <c r="E55" s="78" t="s">
        <v>41</v>
      </c>
      <c r="F55" s="72" t="s">
        <v>100</v>
      </c>
      <c r="G55" s="1">
        <v>843</v>
      </c>
      <c r="H55" s="1">
        <v>10</v>
      </c>
      <c r="I55" s="88" t="s">
        <v>12</v>
      </c>
      <c r="J55" s="16" t="s">
        <v>66</v>
      </c>
      <c r="K55" s="5"/>
      <c r="L55" s="12">
        <v>0</v>
      </c>
      <c r="M55" s="12">
        <v>50.730000000000004</v>
      </c>
      <c r="N55" s="91">
        <v>50.73</v>
      </c>
      <c r="O55" s="25" t="e">
        <f t="shared" si="14"/>
        <v>#DIV/0!</v>
      </c>
      <c r="P55" s="46"/>
      <c r="Q55" s="25">
        <f t="shared" si="15"/>
        <v>0.99999999999999989</v>
      </c>
    </row>
    <row r="56" spans="1:17" ht="103.5" customHeight="1">
      <c r="A56" s="79" t="s">
        <v>22</v>
      </c>
      <c r="B56" s="80" t="s">
        <v>52</v>
      </c>
      <c r="C56" s="80" t="s">
        <v>7</v>
      </c>
      <c r="D56" s="80"/>
      <c r="E56" s="71" t="s">
        <v>42</v>
      </c>
      <c r="F56" s="71" t="s">
        <v>99</v>
      </c>
      <c r="G56" s="67">
        <v>843</v>
      </c>
      <c r="H56" s="67">
        <v>10</v>
      </c>
      <c r="I56" s="67" t="s">
        <v>12</v>
      </c>
      <c r="J56" s="67">
        <v>3910400000</v>
      </c>
      <c r="K56" s="56"/>
      <c r="L56" s="57">
        <v>0</v>
      </c>
      <c r="M56" s="57">
        <f>SUM(M57:M62)</f>
        <v>3387.1</v>
      </c>
      <c r="N56" s="57">
        <f>SUM(N57:N62)</f>
        <v>3387.1</v>
      </c>
      <c r="O56" s="54" t="e">
        <f t="shared" si="14"/>
        <v>#DIV/0!</v>
      </c>
      <c r="P56" s="55"/>
      <c r="Q56" s="54">
        <f t="shared" si="15"/>
        <v>1</v>
      </c>
    </row>
    <row r="57" spans="1:17" ht="114.75" customHeight="1">
      <c r="A57" s="14" t="s">
        <v>22</v>
      </c>
      <c r="B57" s="15" t="s">
        <v>52</v>
      </c>
      <c r="C57" s="15" t="s">
        <v>7</v>
      </c>
      <c r="D57" s="15" t="s">
        <v>4</v>
      </c>
      <c r="E57" s="4" t="s">
        <v>43</v>
      </c>
      <c r="F57" s="74" t="s">
        <v>108</v>
      </c>
      <c r="G57" s="1">
        <v>843</v>
      </c>
      <c r="H57" s="1">
        <v>10</v>
      </c>
      <c r="I57" s="47" t="s">
        <v>12</v>
      </c>
      <c r="J57" s="16">
        <v>3910405170</v>
      </c>
      <c r="K57" s="5"/>
      <c r="L57" s="51">
        <v>0</v>
      </c>
      <c r="M57" s="46">
        <v>2000</v>
      </c>
      <c r="N57" s="91">
        <v>2000</v>
      </c>
      <c r="O57" s="25" t="e">
        <f t="shared" si="14"/>
        <v>#DIV/0!</v>
      </c>
      <c r="P57" s="46"/>
      <c r="Q57" s="25">
        <f t="shared" si="15"/>
        <v>1</v>
      </c>
    </row>
    <row r="58" spans="1:17" ht="132" customHeight="1">
      <c r="A58" s="85" t="s">
        <v>22</v>
      </c>
      <c r="B58" s="87" t="s">
        <v>52</v>
      </c>
      <c r="C58" s="87" t="s">
        <v>7</v>
      </c>
      <c r="D58" s="87" t="s">
        <v>5</v>
      </c>
      <c r="E58" s="78" t="s">
        <v>44</v>
      </c>
      <c r="F58" s="78" t="s">
        <v>109</v>
      </c>
      <c r="G58" s="1">
        <v>843</v>
      </c>
      <c r="H58" s="1">
        <v>10</v>
      </c>
      <c r="I58" s="88" t="s">
        <v>12</v>
      </c>
      <c r="J58" s="16" t="s">
        <v>67</v>
      </c>
      <c r="K58" s="5"/>
      <c r="L58" s="12">
        <v>0</v>
      </c>
      <c r="M58" s="12">
        <v>1126.2</v>
      </c>
      <c r="N58" s="91">
        <v>1126.2</v>
      </c>
      <c r="O58" s="25" t="e">
        <f t="shared" si="14"/>
        <v>#DIV/0!</v>
      </c>
      <c r="P58" s="46"/>
      <c r="Q58" s="25">
        <f t="shared" si="15"/>
        <v>1</v>
      </c>
    </row>
    <row r="59" spans="1:17" ht="55.5" customHeight="1">
      <c r="A59" s="109" t="s">
        <v>22</v>
      </c>
      <c r="B59" s="104" t="s">
        <v>52</v>
      </c>
      <c r="C59" s="104" t="s">
        <v>7</v>
      </c>
      <c r="D59" s="104" t="s">
        <v>6</v>
      </c>
      <c r="E59" s="112" t="s">
        <v>51</v>
      </c>
      <c r="F59" s="72" t="s">
        <v>99</v>
      </c>
      <c r="G59" s="1">
        <v>843</v>
      </c>
      <c r="H59" s="1">
        <v>10</v>
      </c>
      <c r="I59" s="88" t="s">
        <v>12</v>
      </c>
      <c r="J59" s="16" t="s">
        <v>67</v>
      </c>
      <c r="K59" s="5"/>
      <c r="L59" s="46">
        <v>0</v>
      </c>
      <c r="M59" s="91">
        <v>86.9</v>
      </c>
      <c r="N59" s="91">
        <v>86.9</v>
      </c>
      <c r="O59" s="25" t="e">
        <f t="shared" si="14"/>
        <v>#DIV/0!</v>
      </c>
      <c r="P59" s="46"/>
      <c r="Q59" s="25">
        <f t="shared" si="15"/>
        <v>1</v>
      </c>
    </row>
    <row r="60" spans="1:17" ht="63" customHeight="1">
      <c r="A60" s="127"/>
      <c r="B60" s="129"/>
      <c r="C60" s="129"/>
      <c r="D60" s="129"/>
      <c r="E60" s="99"/>
      <c r="F60" s="72" t="s">
        <v>87</v>
      </c>
      <c r="G60" s="1">
        <v>843</v>
      </c>
      <c r="H60" s="1">
        <v>10</v>
      </c>
      <c r="I60" s="88" t="s">
        <v>12</v>
      </c>
      <c r="J60" s="16" t="s">
        <v>67</v>
      </c>
      <c r="K60" s="5"/>
      <c r="L60" s="12">
        <v>0</v>
      </c>
      <c r="M60" s="91">
        <v>87</v>
      </c>
      <c r="N60" s="91">
        <v>87</v>
      </c>
      <c r="O60" s="25" t="e">
        <f t="shared" si="14"/>
        <v>#DIV/0!</v>
      </c>
      <c r="P60" s="46"/>
      <c r="Q60" s="25">
        <f t="shared" si="15"/>
        <v>1</v>
      </c>
    </row>
    <row r="61" spans="1:17" ht="49.5" customHeight="1">
      <c r="A61" s="127"/>
      <c r="B61" s="129"/>
      <c r="C61" s="129"/>
      <c r="D61" s="129"/>
      <c r="E61" s="99"/>
      <c r="F61" s="94" t="s">
        <v>88</v>
      </c>
      <c r="G61" s="1">
        <v>843</v>
      </c>
      <c r="H61" s="1">
        <v>10</v>
      </c>
      <c r="I61" s="88" t="s">
        <v>12</v>
      </c>
      <c r="J61" s="16" t="s">
        <v>67</v>
      </c>
      <c r="K61" s="5"/>
      <c r="L61" s="46">
        <v>0</v>
      </c>
      <c r="M61" s="91">
        <v>87</v>
      </c>
      <c r="N61" s="161">
        <v>87</v>
      </c>
      <c r="O61" s="25" t="e">
        <f t="shared" si="14"/>
        <v>#DIV/0!</v>
      </c>
      <c r="P61" s="46"/>
      <c r="Q61" s="25">
        <f t="shared" si="15"/>
        <v>1</v>
      </c>
    </row>
    <row r="62" spans="1:17" ht="165.75" customHeight="1">
      <c r="A62" s="14" t="s">
        <v>22</v>
      </c>
      <c r="B62" s="15" t="s">
        <v>52</v>
      </c>
      <c r="C62" s="15" t="s">
        <v>7</v>
      </c>
      <c r="D62" s="15" t="s">
        <v>7</v>
      </c>
      <c r="E62" s="17" t="s">
        <v>71</v>
      </c>
      <c r="F62" s="41" t="s">
        <v>99</v>
      </c>
      <c r="G62" s="1"/>
      <c r="H62" s="1"/>
      <c r="I62" s="15"/>
      <c r="J62" s="16"/>
      <c r="K62" s="5"/>
      <c r="L62" s="12">
        <v>0</v>
      </c>
      <c r="M62" s="12">
        <v>0</v>
      </c>
      <c r="N62" s="91">
        <v>0</v>
      </c>
      <c r="O62" s="25" t="e">
        <f t="shared" si="14"/>
        <v>#DIV/0!</v>
      </c>
      <c r="P62" s="46"/>
      <c r="Q62" s="25" t="e">
        <f t="shared" si="15"/>
        <v>#DIV/0!</v>
      </c>
    </row>
    <row r="63" spans="1:17" ht="19.5" customHeight="1">
      <c r="A63" s="138" t="s">
        <v>22</v>
      </c>
      <c r="B63" s="135" t="s">
        <v>53</v>
      </c>
      <c r="C63" s="135"/>
      <c r="D63" s="135"/>
      <c r="E63" s="133" t="s">
        <v>55</v>
      </c>
      <c r="F63" s="81" t="s">
        <v>20</v>
      </c>
      <c r="G63" s="60"/>
      <c r="H63" s="60"/>
      <c r="I63" s="61"/>
      <c r="J63" s="62"/>
      <c r="K63" s="63"/>
      <c r="L63" s="64">
        <v>0</v>
      </c>
      <c r="M63" s="64">
        <v>7345</v>
      </c>
      <c r="N63" s="64">
        <v>7345</v>
      </c>
      <c r="O63" s="65" t="e">
        <f t="shared" si="14"/>
        <v>#DIV/0!</v>
      </c>
      <c r="P63" s="64"/>
      <c r="Q63" s="65">
        <f t="shared" si="15"/>
        <v>1</v>
      </c>
    </row>
    <row r="64" spans="1:17" ht="51.75" customHeight="1">
      <c r="A64" s="139"/>
      <c r="B64" s="136"/>
      <c r="C64" s="136"/>
      <c r="D64" s="136"/>
      <c r="E64" s="134"/>
      <c r="F64" s="73" t="s">
        <v>99</v>
      </c>
      <c r="G64" s="60">
        <v>843</v>
      </c>
      <c r="H64" s="60">
        <v>10</v>
      </c>
      <c r="I64" s="61" t="s">
        <v>12</v>
      </c>
      <c r="J64" s="62">
        <v>3920000000</v>
      </c>
      <c r="K64" s="63"/>
      <c r="L64" s="66">
        <v>0</v>
      </c>
      <c r="M64" s="66">
        <v>300</v>
      </c>
      <c r="N64" s="66">
        <v>300</v>
      </c>
      <c r="O64" s="65" t="e">
        <f t="shared" ref="O64:O73" si="18">N64/L64</f>
        <v>#DIV/0!</v>
      </c>
      <c r="P64" s="64"/>
      <c r="Q64" s="65">
        <f t="shared" ref="Q64:Q73" si="19">N64/M64</f>
        <v>1</v>
      </c>
    </row>
    <row r="65" spans="1:17" ht="43.5" customHeight="1">
      <c r="A65" s="139"/>
      <c r="B65" s="136"/>
      <c r="C65" s="136"/>
      <c r="D65" s="136"/>
      <c r="E65" s="134"/>
      <c r="F65" s="73" t="s">
        <v>81</v>
      </c>
      <c r="G65" s="61" t="s">
        <v>61</v>
      </c>
      <c r="H65" s="61" t="s">
        <v>3</v>
      </c>
      <c r="I65" s="61" t="s">
        <v>5</v>
      </c>
      <c r="J65" s="62">
        <v>3920000000</v>
      </c>
      <c r="K65" s="63"/>
      <c r="L65" s="66">
        <v>0</v>
      </c>
      <c r="M65" s="66">
        <v>7045</v>
      </c>
      <c r="N65" s="66">
        <v>7045</v>
      </c>
      <c r="O65" s="65" t="e">
        <f t="shared" si="18"/>
        <v>#DIV/0!</v>
      </c>
      <c r="P65" s="64"/>
      <c r="Q65" s="65">
        <f t="shared" si="19"/>
        <v>1</v>
      </c>
    </row>
    <row r="66" spans="1:17" ht="153" customHeight="1">
      <c r="A66" s="79" t="s">
        <v>22</v>
      </c>
      <c r="B66" s="80" t="s">
        <v>53</v>
      </c>
      <c r="C66" s="80" t="s">
        <v>4</v>
      </c>
      <c r="D66" s="86"/>
      <c r="E66" s="71" t="s">
        <v>49</v>
      </c>
      <c r="F66" s="71" t="s">
        <v>81</v>
      </c>
      <c r="G66" s="58" t="s">
        <v>61</v>
      </c>
      <c r="H66" s="58" t="s">
        <v>3</v>
      </c>
      <c r="I66" s="58" t="s">
        <v>5</v>
      </c>
      <c r="J66" s="59">
        <v>3920100000</v>
      </c>
      <c r="K66" s="56"/>
      <c r="L66" s="57">
        <v>0</v>
      </c>
      <c r="M66" s="57">
        <v>7045</v>
      </c>
      <c r="N66" s="57">
        <v>7045</v>
      </c>
      <c r="O66" s="54" t="e">
        <f t="shared" si="18"/>
        <v>#DIV/0!</v>
      </c>
      <c r="P66" s="55"/>
      <c r="Q66" s="54">
        <f t="shared" si="19"/>
        <v>1</v>
      </c>
    </row>
    <row r="67" spans="1:17" ht="116.25" customHeight="1">
      <c r="A67" s="83" t="s">
        <v>22</v>
      </c>
      <c r="B67" s="75" t="s">
        <v>53</v>
      </c>
      <c r="C67" s="75" t="s">
        <v>4</v>
      </c>
      <c r="D67" s="83" t="s">
        <v>4</v>
      </c>
      <c r="E67" s="82" t="s">
        <v>48</v>
      </c>
      <c r="F67" s="72" t="s">
        <v>81</v>
      </c>
      <c r="G67" s="88" t="s">
        <v>61</v>
      </c>
      <c r="H67" s="88" t="s">
        <v>3</v>
      </c>
      <c r="I67" s="88" t="s">
        <v>5</v>
      </c>
      <c r="J67" s="1" t="s">
        <v>68</v>
      </c>
      <c r="K67" s="5"/>
      <c r="L67" s="46">
        <v>0</v>
      </c>
      <c r="M67" s="46">
        <v>7045</v>
      </c>
      <c r="N67" s="91">
        <v>7045</v>
      </c>
      <c r="O67" s="25" t="e">
        <f t="shared" si="18"/>
        <v>#DIV/0!</v>
      </c>
      <c r="P67" s="46"/>
      <c r="Q67" s="25">
        <f t="shared" si="19"/>
        <v>1</v>
      </c>
    </row>
    <row r="68" spans="1:17" ht="65.25" customHeight="1">
      <c r="A68" s="122" t="s">
        <v>22</v>
      </c>
      <c r="B68" s="116" t="s">
        <v>53</v>
      </c>
      <c r="C68" s="116" t="s">
        <v>5</v>
      </c>
      <c r="D68" s="122"/>
      <c r="E68" s="126" t="s">
        <v>50</v>
      </c>
      <c r="F68" s="126" t="s">
        <v>100</v>
      </c>
      <c r="G68" s="114">
        <v>843</v>
      </c>
      <c r="H68" s="114">
        <v>10</v>
      </c>
      <c r="I68" s="116" t="s">
        <v>12</v>
      </c>
      <c r="J68" s="118">
        <v>3920200000</v>
      </c>
      <c r="K68" s="120"/>
      <c r="L68" s="111">
        <v>0</v>
      </c>
      <c r="M68" s="111">
        <v>300</v>
      </c>
      <c r="N68" s="111">
        <v>300</v>
      </c>
      <c r="O68" s="54" t="e">
        <f t="shared" si="18"/>
        <v>#DIV/0!</v>
      </c>
      <c r="P68" s="55"/>
      <c r="Q68" s="54">
        <f t="shared" si="19"/>
        <v>1</v>
      </c>
    </row>
    <row r="69" spans="1:17" ht="0.75" customHeight="1">
      <c r="A69" s="124"/>
      <c r="B69" s="117"/>
      <c r="C69" s="117"/>
      <c r="D69" s="124"/>
      <c r="E69" s="113"/>
      <c r="F69" s="113"/>
      <c r="G69" s="115"/>
      <c r="H69" s="115"/>
      <c r="I69" s="117"/>
      <c r="J69" s="119"/>
      <c r="K69" s="121"/>
      <c r="L69" s="111"/>
      <c r="M69" s="111"/>
      <c r="N69" s="111"/>
      <c r="O69" s="54" t="e">
        <f t="shared" si="18"/>
        <v>#DIV/0!</v>
      </c>
      <c r="P69" s="55"/>
      <c r="Q69" s="54" t="e">
        <f t="shared" si="19"/>
        <v>#DIV/0!</v>
      </c>
    </row>
    <row r="70" spans="1:17" ht="75.75" customHeight="1">
      <c r="A70" s="14" t="s">
        <v>22</v>
      </c>
      <c r="B70" s="40" t="s">
        <v>53</v>
      </c>
      <c r="C70" s="15" t="s">
        <v>5</v>
      </c>
      <c r="D70" s="14" t="s">
        <v>4</v>
      </c>
      <c r="E70" s="6" t="s">
        <v>72</v>
      </c>
      <c r="F70" s="41" t="s">
        <v>100</v>
      </c>
      <c r="G70" s="1"/>
      <c r="H70" s="1"/>
      <c r="I70" s="15"/>
      <c r="J70" s="16"/>
      <c r="K70" s="5"/>
      <c r="L70" s="12">
        <v>0</v>
      </c>
      <c r="M70" s="12">
        <v>0</v>
      </c>
      <c r="N70" s="91">
        <v>0</v>
      </c>
      <c r="O70" s="25" t="e">
        <f t="shared" si="18"/>
        <v>#DIV/0!</v>
      </c>
      <c r="P70" s="46"/>
      <c r="Q70" s="25" t="e">
        <f t="shared" si="19"/>
        <v>#DIV/0!</v>
      </c>
    </row>
    <row r="71" spans="1:17" ht="71.25" customHeight="1">
      <c r="A71" s="14" t="s">
        <v>22</v>
      </c>
      <c r="B71" s="40" t="s">
        <v>53</v>
      </c>
      <c r="C71" s="15" t="s">
        <v>5</v>
      </c>
      <c r="D71" s="14" t="s">
        <v>5</v>
      </c>
      <c r="E71" s="6" t="s">
        <v>73</v>
      </c>
      <c r="F71" s="41" t="s">
        <v>100</v>
      </c>
      <c r="G71" s="1"/>
      <c r="H71" s="1"/>
      <c r="I71" s="15"/>
      <c r="J71" s="16"/>
      <c r="K71" s="5"/>
      <c r="L71" s="12">
        <v>0</v>
      </c>
      <c r="M71" s="12">
        <v>0</v>
      </c>
      <c r="N71" s="91">
        <v>0</v>
      </c>
      <c r="O71" s="25" t="e">
        <f t="shared" si="18"/>
        <v>#DIV/0!</v>
      </c>
      <c r="P71" s="46"/>
      <c r="Q71" s="25" t="e">
        <f t="shared" si="19"/>
        <v>#DIV/0!</v>
      </c>
    </row>
    <row r="72" spans="1:17" ht="102.75" customHeight="1">
      <c r="A72" s="42" t="s">
        <v>22</v>
      </c>
      <c r="B72" s="43" t="s">
        <v>53</v>
      </c>
      <c r="C72" s="43" t="s">
        <v>5</v>
      </c>
      <c r="D72" s="42" t="s">
        <v>6</v>
      </c>
      <c r="E72" s="45" t="s">
        <v>56</v>
      </c>
      <c r="F72" s="41" t="s">
        <v>100</v>
      </c>
      <c r="G72" s="1">
        <v>843</v>
      </c>
      <c r="H72" s="1">
        <v>10</v>
      </c>
      <c r="I72" s="15" t="s">
        <v>12</v>
      </c>
      <c r="J72" s="16">
        <v>3920205170</v>
      </c>
      <c r="K72" s="5"/>
      <c r="L72" s="12">
        <v>0</v>
      </c>
      <c r="M72" s="12">
        <v>300</v>
      </c>
      <c r="N72" s="91">
        <v>300</v>
      </c>
      <c r="O72" s="25" t="e">
        <f t="shared" si="18"/>
        <v>#DIV/0!</v>
      </c>
      <c r="P72" s="46"/>
      <c r="Q72" s="25">
        <f t="shared" si="19"/>
        <v>1</v>
      </c>
    </row>
    <row r="73" spans="1:17" ht="102">
      <c r="A73" s="14" t="s">
        <v>22</v>
      </c>
      <c r="B73" s="15" t="s">
        <v>53</v>
      </c>
      <c r="C73" s="15" t="s">
        <v>5</v>
      </c>
      <c r="D73" s="14" t="s">
        <v>7</v>
      </c>
      <c r="E73" s="6" t="s">
        <v>56</v>
      </c>
      <c r="F73" s="41" t="s">
        <v>100</v>
      </c>
      <c r="G73" s="1"/>
      <c r="H73" s="1"/>
      <c r="I73" s="15"/>
      <c r="J73" s="16"/>
      <c r="K73" s="5"/>
      <c r="L73" s="12">
        <v>0</v>
      </c>
      <c r="M73" s="12">
        <v>0</v>
      </c>
      <c r="N73" s="91">
        <v>0</v>
      </c>
      <c r="O73" s="25" t="e">
        <f t="shared" si="18"/>
        <v>#DIV/0!</v>
      </c>
      <c r="P73" s="46"/>
      <c r="Q73" s="25" t="e">
        <f t="shared" si="19"/>
        <v>#DIV/0!</v>
      </c>
    </row>
    <row r="74" spans="1:17" ht="27" customHeight="1">
      <c r="A74" s="95" t="s">
        <v>74</v>
      </c>
      <c r="B74" s="95"/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</row>
  </sheetData>
  <autoFilter ref="A13:R74">
    <filterColumn colId="7"/>
    <filterColumn colId="8"/>
    <filterColumn colId="9"/>
    <filterColumn colId="10"/>
    <filterColumn colId="11"/>
    <filterColumn colId="12"/>
  </autoFilter>
  <mergeCells count="99">
    <mergeCell ref="C18:C20"/>
    <mergeCell ref="D18:D20"/>
    <mergeCell ref="E15:E17"/>
    <mergeCell ref="A15:A17"/>
    <mergeCell ref="B15:B17"/>
    <mergeCell ref="C15:C17"/>
    <mergeCell ref="D15:D17"/>
    <mergeCell ref="E11:Q11"/>
    <mergeCell ref="A7:Q7"/>
    <mergeCell ref="D9:N9"/>
    <mergeCell ref="A10:E10"/>
    <mergeCell ref="F10:O10"/>
    <mergeCell ref="O12:Q12"/>
    <mergeCell ref="L12:N12"/>
    <mergeCell ref="G12:K12"/>
    <mergeCell ref="F12:F13"/>
    <mergeCell ref="E12:E13"/>
    <mergeCell ref="E21:E26"/>
    <mergeCell ref="E27:E28"/>
    <mergeCell ref="A12:D12"/>
    <mergeCell ref="A21:A26"/>
    <mergeCell ref="B21:B26"/>
    <mergeCell ref="E18:E20"/>
    <mergeCell ref="A18:A20"/>
    <mergeCell ref="B18:B20"/>
    <mergeCell ref="E48:E49"/>
    <mergeCell ref="F48:F49"/>
    <mergeCell ref="F51:F52"/>
    <mergeCell ref="E51:E52"/>
    <mergeCell ref="D68:D69"/>
    <mergeCell ref="E68:E69"/>
    <mergeCell ref="F68:F69"/>
    <mergeCell ref="A68:A69"/>
    <mergeCell ref="B68:B69"/>
    <mergeCell ref="C68:C69"/>
    <mergeCell ref="E63:E65"/>
    <mergeCell ref="C63:C65"/>
    <mergeCell ref="B63:B65"/>
    <mergeCell ref="A63:A65"/>
    <mergeCell ref="D63:D65"/>
    <mergeCell ref="E59:E61"/>
    <mergeCell ref="A59:A61"/>
    <mergeCell ref="B59:B61"/>
    <mergeCell ref="C59:C61"/>
    <mergeCell ref="D59:D61"/>
    <mergeCell ref="D51:D52"/>
    <mergeCell ref="D48:D49"/>
    <mergeCell ref="A27:A28"/>
    <mergeCell ref="B27:B28"/>
    <mergeCell ref="C27:C28"/>
    <mergeCell ref="D27:D28"/>
    <mergeCell ref="B48:B49"/>
    <mergeCell ref="C48:C49"/>
    <mergeCell ref="D37:D38"/>
    <mergeCell ref="B33:B34"/>
    <mergeCell ref="C33:C34"/>
    <mergeCell ref="D33:D34"/>
    <mergeCell ref="A35:A36"/>
    <mergeCell ref="A29:A30"/>
    <mergeCell ref="C31:C32"/>
    <mergeCell ref="D31:D32"/>
    <mergeCell ref="A31:A32"/>
    <mergeCell ref="B31:B32"/>
    <mergeCell ref="A33:A34"/>
    <mergeCell ref="B35:B36"/>
    <mergeCell ref="C35:C36"/>
    <mergeCell ref="D35:D36"/>
    <mergeCell ref="B29:B30"/>
    <mergeCell ref="C29:C30"/>
    <mergeCell ref="D29:D30"/>
    <mergeCell ref="C21:C26"/>
    <mergeCell ref="D21:D26"/>
    <mergeCell ref="E29:E30"/>
    <mergeCell ref="B37:B38"/>
    <mergeCell ref="C37:C38"/>
    <mergeCell ref="A37:A38"/>
    <mergeCell ref="E35:E36"/>
    <mergeCell ref="F33:F34"/>
    <mergeCell ref="F37:F38"/>
    <mergeCell ref="F35:F36"/>
    <mergeCell ref="F31:F32"/>
    <mergeCell ref="F27:F28"/>
    <mergeCell ref="E31:E32"/>
    <mergeCell ref="E37:E38"/>
    <mergeCell ref="F29:F30"/>
    <mergeCell ref="E33:E34"/>
    <mergeCell ref="I68:I69"/>
    <mergeCell ref="J68:J69"/>
    <mergeCell ref="K68:K69"/>
    <mergeCell ref="L68:L69"/>
    <mergeCell ref="A74:Q74"/>
    <mergeCell ref="A51:A52"/>
    <mergeCell ref="B51:B52"/>
    <mergeCell ref="C51:C52"/>
    <mergeCell ref="A48:A49"/>
    <mergeCell ref="M68:M69"/>
    <mergeCell ref="N68:N69"/>
    <mergeCell ref="G68:G69"/>
    <mergeCell ref="H68:H69"/>
  </mergeCells>
  <printOptions horizontalCentered="1"/>
  <pageMargins left="0.39370078740157483" right="0.39370078740157483" top="1.1811023622047245" bottom="0.39370078740157483" header="0.19685039370078741" footer="0.19685039370078741"/>
  <pageSetup paperSize="9" scale="71" fitToHeight="15" orientation="landscape" r:id="rId1"/>
  <headerFooter differentFirst="1">
    <oddHeader>&amp;C&amp;P</oddHeader>
  </headerFooter>
  <ignoredErrors>
    <ignoredError sqref="A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осн мерп</vt:lpstr>
      <vt:lpstr>'осн мерп'!Заголовки_для_печати</vt:lpstr>
      <vt:lpstr>'осн мерп'!Область_печати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2017-08-22T07:19:57Z</cp:lastPrinted>
  <dcterms:created xsi:type="dcterms:W3CDTF">2013-05-23T11:07:41Z</dcterms:created>
  <dcterms:modified xsi:type="dcterms:W3CDTF">2018-05-22T14:21:56Z</dcterms:modified>
</cp:coreProperties>
</file>