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325" yWindow="570" windowWidth="15480" windowHeight="9780" tabRatio="789"/>
  </bookViews>
  <sheets>
    <sheet name="ФОРМА 1" sheetId="9" r:id="rId1"/>
  </sheets>
  <definedNames>
    <definedName name="_xlnm.Print_Area" localSheetId="0">'ФОРМА 1'!$A$1:$P$58</definedName>
  </definedNames>
  <calcPr calcId="125725"/>
</workbook>
</file>

<file path=xl/calcChain.xml><?xml version="1.0" encoding="utf-8"?>
<calcChain xmlns="http://schemas.openxmlformats.org/spreadsheetml/2006/main">
  <c r="M54" i="9"/>
  <c r="N54"/>
  <c r="P54" s="1"/>
  <c r="N17"/>
  <c r="P58"/>
  <c r="P57"/>
  <c r="P56"/>
  <c r="P55"/>
  <c r="N24"/>
  <c r="N16" s="1"/>
  <c r="M24"/>
  <c r="M16" s="1"/>
  <c r="O53"/>
  <c r="P53"/>
  <c r="P50"/>
  <c r="P47"/>
  <c r="P46"/>
  <c r="P43"/>
  <c r="P42"/>
  <c r="O41"/>
  <c r="P41"/>
  <c r="P38"/>
  <c r="P37"/>
  <c r="P35"/>
  <c r="O33"/>
  <c r="P33"/>
  <c r="O52" l="1"/>
  <c r="P52"/>
  <c r="O39"/>
  <c r="L25"/>
  <c r="M26"/>
  <c r="M18" s="1"/>
  <c r="N29"/>
  <c r="N20" s="1"/>
  <c r="M29"/>
  <c r="M20" s="1"/>
  <c r="N27"/>
  <c r="N21" s="1"/>
  <c r="L29"/>
  <c r="L20" s="1"/>
  <c r="M27"/>
  <c r="M21" s="1"/>
  <c r="N30"/>
  <c r="N22" s="1"/>
  <c r="M30"/>
  <c r="M22" s="1"/>
  <c r="L30"/>
  <c r="L22" s="1"/>
  <c r="L51"/>
  <c r="L17" s="1"/>
  <c r="M51"/>
  <c r="M17" s="1"/>
  <c r="O50"/>
  <c r="L50"/>
  <c r="P32"/>
  <c r="P34"/>
  <c r="P36"/>
  <c r="P39"/>
  <c r="P40"/>
  <c r="P45"/>
  <c r="O32"/>
  <c r="N31"/>
  <c r="M31"/>
  <c r="L31"/>
  <c r="N28"/>
  <c r="N19" s="1"/>
  <c r="M28"/>
  <c r="M19" s="1"/>
  <c r="L28"/>
  <c r="L19" s="1"/>
  <c r="L27"/>
  <c r="L21" s="1"/>
  <c r="N26"/>
  <c r="L26"/>
  <c r="L18" s="1"/>
  <c r="M25"/>
  <c r="N25"/>
  <c r="N49" l="1"/>
  <c r="P19"/>
  <c r="P17"/>
  <c r="O17"/>
  <c r="O51"/>
  <c r="P51"/>
  <c r="P21" s="1"/>
  <c r="M49"/>
  <c r="P20"/>
  <c r="P31"/>
  <c r="L49"/>
  <c r="L16"/>
  <c r="L15" s="1"/>
  <c r="O31"/>
  <c r="O24"/>
  <c r="P24"/>
  <c r="P26"/>
  <c r="P28"/>
  <c r="N18"/>
  <c r="P18" s="1"/>
  <c r="M15"/>
  <c r="M23"/>
  <c r="L23"/>
  <c r="N23"/>
  <c r="P49" l="1"/>
  <c r="O49"/>
  <c r="P23"/>
  <c r="O23"/>
  <c r="N15" l="1"/>
  <c r="O16" l="1"/>
  <c r="P16"/>
  <c r="P15"/>
  <c r="O15"/>
</calcChain>
</file>

<file path=xl/comments1.xml><?xml version="1.0" encoding="utf-8"?>
<comments xmlns="http://schemas.openxmlformats.org/spreadsheetml/2006/main">
  <authors>
    <author>Князева</author>
  </authors>
  <commentList>
    <comment ref="A49" authorId="0">
      <text>
        <r>
          <rPr>
            <b/>
            <sz val="9"/>
            <color indexed="81"/>
            <rFont val="Tahoma"/>
            <family val="2"/>
            <charset val="204"/>
          </rPr>
          <t>Князева: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<sst xmlns="http://schemas.openxmlformats.org/spreadsheetml/2006/main" count="291" uniqueCount="70">
  <si>
    <t>Наименование государственной программы</t>
  </si>
  <si>
    <t>(указать наименование государственной программы)</t>
  </si>
  <si>
    <t>(указать наименование исполнительного органа государственной власти  Удмуртской Республики)</t>
  </si>
  <si>
    <t>Код аналитической программной классификации</t>
  </si>
  <si>
    <t>ГП</t>
  </si>
  <si>
    <t>Пп</t>
  </si>
  <si>
    <t>01</t>
  </si>
  <si>
    <t>02</t>
  </si>
  <si>
    <t>03</t>
  </si>
  <si>
    <t>04</t>
  </si>
  <si>
    <t xml:space="preserve">Ответственный исполнитель </t>
  </si>
  <si>
    <t>ОМ</t>
  </si>
  <si>
    <t>М</t>
  </si>
  <si>
    <t>Наименование государственной программы, подпрограммы, основного мероприятия, мероприятия</t>
  </si>
  <si>
    <t>Код бюджетной классификации</t>
  </si>
  <si>
    <t>Код главы</t>
  </si>
  <si>
    <t>Рз</t>
  </si>
  <si>
    <t>Пр</t>
  </si>
  <si>
    <t>ЦС</t>
  </si>
  <si>
    <t>ВР</t>
  </si>
  <si>
    <t>всего</t>
  </si>
  <si>
    <t>Х</t>
  </si>
  <si>
    <t>Ответственный исполнитель, соисполнитель</t>
  </si>
  <si>
    <t>Министерство социальной, семейной и демографической политики Удмуртской Республики _____</t>
  </si>
  <si>
    <t>Министерство образования и науки Удмуртской Республики</t>
  </si>
  <si>
    <t>39</t>
  </si>
  <si>
    <t>Повышение уровня доступности приоритетных объектов и услуг в приоритетных сферах жизнедеятельности инвалидов и других МГН</t>
  </si>
  <si>
    <t>Министерство по физической культуре, спорту и молодежной политике Удмуртской Республики</t>
  </si>
  <si>
    <t>Министерство культуры и туризма Удмуртской Республики</t>
  </si>
  <si>
    <t>Повышение доступности и качества реабилитационных услуг (развитие системы реабилитации и социальной интеграции инвалидов)</t>
  </si>
  <si>
    <t>Информационно-методическое и кадровое обеспечение системы реабилитации и социальной интеграции инвалидов</t>
  </si>
  <si>
    <t xml:space="preserve">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МГН                                                                                                                                                                             </t>
  </si>
  <si>
    <t>__________«Доступная среда» _________</t>
  </si>
  <si>
    <t>Доступная среда</t>
  </si>
  <si>
    <t xml:space="preserve">Организация межведомственной системы профилактики детской инвалидности путем развития службы раннего вмешательства </t>
  </si>
  <si>
    <t>1</t>
  </si>
  <si>
    <t>2</t>
  </si>
  <si>
    <t xml:space="preserve">Расходы бюджета Удмуртской Республики, тыс. рублей
</t>
  </si>
  <si>
    <t xml:space="preserve">Совершенствование системы комплексной реабилитации и абилитации инвалидов </t>
  </si>
  <si>
    <t>Министерство транспорта и дорожного хозяйства Удмуртской Республики</t>
  </si>
  <si>
    <t>_________________</t>
  </si>
  <si>
    <t>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(далее - МГН)</t>
  </si>
  <si>
    <t>сводная бюджетная роспись, план на 1 января отчетного года</t>
  </si>
  <si>
    <t>кассовое исполнение на отчетную дату</t>
  </si>
  <si>
    <t>Кассовые расход, в %</t>
  </si>
  <si>
    <t>к плану на 1 января отчетного года</t>
  </si>
  <si>
    <t>к плану на отчетную дату</t>
  </si>
  <si>
    <t>Министерство социальной политики и труда Удмуртской Республики</t>
  </si>
  <si>
    <t xml:space="preserve"> Агентство печати и массовых коммуникаций Удмуртской Республики</t>
  </si>
  <si>
    <t>Министерство здравоохранения  Удмуртской Республики</t>
  </si>
  <si>
    <t>сводная бюджетная роспись на  отчетную дату</t>
  </si>
  <si>
    <t>Создание базовой профессиональной организации, обеспечивающей поддержку системы инклюзивного профессионального образования в Удмуртской Республике в рамках реализации государственной программы Российской Федерации "Доступная среда" на 2011-2020 годы</t>
  </si>
  <si>
    <t>Отчет об использовании бюджетных ассигнований бюджета Удмуртской Республики на реализацию государственной программы по состоянию на 01.01.2019</t>
  </si>
  <si>
    <t>3</t>
  </si>
  <si>
    <t>Сопровождение инвалидов молодого возраста при получении ими профессионального образования и содействие в последующем трудоустойстве</t>
  </si>
  <si>
    <t>Проведение конкурса профессионального мастерства для людей с инвалидностью "Абилимпикс" вв Удмуртской Республике, а также участие Удмуртской Республики в Национальном чемпионате профессионального мастерства среди инвалидов и лиц с ограниченными возможностями здоровья "Абилимпикс"</t>
  </si>
  <si>
    <t>3910000000</t>
  </si>
  <si>
    <t>06</t>
  </si>
  <si>
    <t>07</t>
  </si>
  <si>
    <t>08</t>
  </si>
  <si>
    <t>09</t>
  </si>
  <si>
    <t>11</t>
  </si>
  <si>
    <t>10</t>
  </si>
  <si>
    <t>3920000000</t>
  </si>
  <si>
    <t>3930000000</t>
  </si>
  <si>
    <t>(Форма 1)</t>
  </si>
  <si>
    <t>Приложение к письму</t>
  </si>
  <si>
    <t xml:space="preserve">Удмуртской Республики </t>
  </si>
  <si>
    <t>№ __________ от ________________</t>
  </si>
  <si>
    <t>Минсоцполитики и труда</t>
  </si>
</sst>
</file>

<file path=xl/styles.xml><?xml version="1.0" encoding="utf-8"?>
<styleSheet xmlns="http://schemas.openxmlformats.org/spreadsheetml/2006/main">
  <numFmts count="1">
    <numFmt numFmtId="164" formatCode="#,##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i/>
      <u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99">
    <xf numFmtId="0" fontId="0" fillId="0" borderId="0" xfId="0"/>
    <xf numFmtId="49" fontId="1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1" xfId="0" applyFont="1" applyFill="1" applyBorder="1" applyAlignment="1">
      <alignment horizontal="center" vertical="top"/>
    </xf>
    <xf numFmtId="0" fontId="10" fillId="0" borderId="0" xfId="0" applyFont="1" applyFill="1"/>
    <xf numFmtId="49" fontId="1" fillId="0" borderId="0" xfId="0" applyNumberFormat="1" applyFont="1" applyFill="1"/>
    <xf numFmtId="49" fontId="0" fillId="0" borderId="0" xfId="0" applyNumberFormat="1" applyFont="1" applyFill="1"/>
    <xf numFmtId="0" fontId="0" fillId="0" borderId="0" xfId="0" applyFont="1" applyFill="1"/>
    <xf numFmtId="49" fontId="1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164" fontId="0" fillId="0" borderId="0" xfId="0" applyNumberFormat="1" applyFont="1" applyFill="1"/>
    <xf numFmtId="0" fontId="11" fillId="0" borderId="0" xfId="0" applyFont="1" applyFill="1"/>
    <xf numFmtId="0" fontId="13" fillId="0" borderId="0" xfId="0" applyFont="1" applyFill="1"/>
    <xf numFmtId="0" fontId="16" fillId="0" borderId="0" xfId="0" applyFont="1" applyFill="1"/>
    <xf numFmtId="0" fontId="17" fillId="0" borderId="0" xfId="0" applyFont="1" applyFill="1" applyAlignment="1"/>
    <xf numFmtId="49" fontId="16" fillId="0" borderId="0" xfId="0" applyNumberFormat="1" applyFont="1" applyFill="1"/>
    <xf numFmtId="0" fontId="14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7" fillId="0" borderId="0" xfId="0" applyNumberFormat="1" applyFont="1" applyFill="1" applyAlignment="1"/>
    <xf numFmtId="0" fontId="13" fillId="0" borderId="0" xfId="0" applyFont="1" applyFill="1" applyAlignment="1"/>
    <xf numFmtId="49" fontId="17" fillId="0" borderId="0" xfId="0" applyNumberFormat="1" applyFont="1" applyFill="1"/>
    <xf numFmtId="0" fontId="5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4" fontId="16" fillId="0" borderId="0" xfId="0" applyNumberFormat="1" applyFont="1" applyFill="1"/>
    <xf numFmtId="4" fontId="9" fillId="0" borderId="0" xfId="0" applyNumberFormat="1" applyFont="1" applyFill="1"/>
    <xf numFmtId="0" fontId="1" fillId="0" borderId="0" xfId="0" applyFont="1" applyFill="1" applyAlignment="1">
      <alignment horizontal="right" vertical="top"/>
    </xf>
    <xf numFmtId="4" fontId="5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0" fontId="18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15" fillId="0" borderId="0" xfId="0" applyFont="1" applyFill="1" applyAlignment="1"/>
    <xf numFmtId="0" fontId="18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2" fontId="2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top"/>
    </xf>
    <xf numFmtId="0" fontId="16" fillId="0" borderId="0" xfId="0" applyFont="1" applyFill="1" applyAlignment="1">
      <alignment horizontal="left"/>
    </xf>
    <xf numFmtId="0" fontId="0" fillId="0" borderId="1" xfId="0" applyBorder="1" applyAlignment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justify" vertical="top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center" vertical="top"/>
    </xf>
    <xf numFmtId="0" fontId="1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left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/>
    </xf>
    <xf numFmtId="49" fontId="2" fillId="0" borderId="4" xfId="0" applyNumberFormat="1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S59"/>
  <sheetViews>
    <sheetView tabSelected="1" view="pageBreakPreview" topLeftCell="B1" zoomScaleNormal="77" zoomScaleSheetLayoutView="100" zoomScalePageLayoutView="60" workbookViewId="0">
      <selection activeCell="J52" sqref="J52"/>
    </sheetView>
  </sheetViews>
  <sheetFormatPr defaultColWidth="9.140625" defaultRowHeight="15.75"/>
  <cols>
    <col min="1" max="3" width="5.28515625" style="8" customWidth="1"/>
    <col min="4" max="4" width="3.42578125" style="5" customWidth="1"/>
    <col min="5" max="5" width="29.140625" style="10" customWidth="1"/>
    <col min="6" max="6" width="37.28515625" style="10" customWidth="1"/>
    <col min="7" max="7" width="8.28515625" style="53" customWidth="1"/>
    <col min="8" max="8" width="5" style="50" customWidth="1"/>
    <col min="9" max="9" width="4.85546875" style="50" customWidth="1"/>
    <col min="10" max="10" width="19.7109375" style="7" customWidth="1"/>
    <col min="11" max="11" width="6.7109375" style="8" customWidth="1"/>
    <col min="12" max="12" width="13" style="28" customWidth="1"/>
    <col min="13" max="13" width="12.28515625" style="29" customWidth="1"/>
    <col min="14" max="15" width="12.28515625" style="8" customWidth="1"/>
    <col min="16" max="16" width="12" style="8" customWidth="1"/>
    <col min="17" max="17" width="12.28515625" style="8" customWidth="1"/>
    <col min="18" max="18" width="12" style="8" customWidth="1"/>
    <col min="19" max="16384" width="9.140625" style="8"/>
  </cols>
  <sheetData>
    <row r="1" spans="1:19" ht="18" customHeight="1">
      <c r="A1" s="18"/>
      <c r="B1" s="18"/>
      <c r="C1" s="18"/>
      <c r="D1" s="19"/>
      <c r="E1" s="26"/>
      <c r="F1" s="26"/>
      <c r="G1" s="49"/>
      <c r="J1" s="18"/>
      <c r="K1" s="16"/>
      <c r="L1" s="27"/>
      <c r="M1" s="81" t="s">
        <v>66</v>
      </c>
      <c r="N1" s="81"/>
      <c r="O1" s="81"/>
      <c r="P1" s="81"/>
      <c r="Q1" s="17"/>
    </row>
    <row r="2" spans="1:19" ht="18" customHeight="1">
      <c r="A2" s="18"/>
      <c r="B2" s="18"/>
      <c r="C2" s="18"/>
      <c r="D2" s="19"/>
      <c r="E2" s="56"/>
      <c r="F2" s="56"/>
      <c r="G2" s="49"/>
      <c r="J2" s="18"/>
      <c r="K2" s="16"/>
      <c r="L2" s="27"/>
      <c r="M2" s="81" t="s">
        <v>69</v>
      </c>
      <c r="N2" s="81"/>
      <c r="O2" s="81"/>
      <c r="P2" s="81"/>
      <c r="Q2" s="17"/>
    </row>
    <row r="3" spans="1:19" ht="18" customHeight="1">
      <c r="A3" s="18"/>
      <c r="B3" s="18"/>
      <c r="C3" s="18"/>
      <c r="D3" s="19"/>
      <c r="E3" s="56"/>
      <c r="F3" s="56"/>
      <c r="G3" s="49"/>
      <c r="J3" s="18"/>
      <c r="K3" s="16"/>
      <c r="L3" s="27"/>
      <c r="M3" s="81" t="s">
        <v>67</v>
      </c>
      <c r="N3" s="81"/>
      <c r="O3" s="81"/>
      <c r="P3" s="81"/>
      <c r="Q3" s="34"/>
    </row>
    <row r="4" spans="1:19" ht="18" customHeight="1">
      <c r="A4" s="18"/>
      <c r="B4" s="18"/>
      <c r="C4" s="18"/>
      <c r="D4" s="19"/>
      <c r="E4" s="56"/>
      <c r="F4" s="56"/>
      <c r="G4" s="49"/>
      <c r="J4" s="18"/>
      <c r="K4" s="16"/>
      <c r="L4" s="27"/>
      <c r="M4" s="81" t="s">
        <v>68</v>
      </c>
      <c r="N4" s="81"/>
      <c r="O4" s="81"/>
      <c r="P4" s="81"/>
      <c r="Q4" s="34"/>
    </row>
    <row r="5" spans="1:19" ht="18" customHeight="1">
      <c r="A5" s="18"/>
      <c r="B5" s="18"/>
      <c r="C5" s="18"/>
      <c r="D5" s="19"/>
      <c r="E5" s="25"/>
      <c r="F5" s="25"/>
      <c r="G5" s="51"/>
      <c r="J5" s="20"/>
      <c r="K5" s="16"/>
      <c r="L5" s="27"/>
      <c r="M5" s="81" t="s">
        <v>65</v>
      </c>
      <c r="N5" s="81"/>
      <c r="O5" s="81"/>
      <c r="P5" s="81"/>
      <c r="Q5" s="16"/>
    </row>
    <row r="6" spans="1:19" ht="39.75" customHeight="1">
      <c r="A6" s="84" t="s">
        <v>52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35"/>
    </row>
    <row r="7" spans="1:19" ht="18.75">
      <c r="A7" s="23"/>
      <c r="B7" s="23"/>
      <c r="C7" s="23"/>
      <c r="D7" s="15"/>
      <c r="E7" s="25"/>
      <c r="F7" s="11"/>
      <c r="G7" s="52"/>
      <c r="J7" s="9"/>
      <c r="K7" s="12"/>
    </row>
    <row r="8" spans="1:19" ht="15.75" customHeight="1">
      <c r="A8" s="21" t="s">
        <v>0</v>
      </c>
      <c r="B8" s="21"/>
      <c r="C8" s="21"/>
      <c r="D8" s="22"/>
      <c r="E8" s="25"/>
      <c r="F8" s="83" t="s">
        <v>32</v>
      </c>
      <c r="G8" s="83"/>
      <c r="H8" s="83"/>
      <c r="I8" s="83"/>
      <c r="J8" s="83"/>
      <c r="K8" s="83"/>
      <c r="L8" s="83"/>
      <c r="M8" s="83"/>
      <c r="N8" s="83"/>
      <c r="O8" s="83"/>
      <c r="P8" s="83"/>
      <c r="Q8" s="36"/>
    </row>
    <row r="9" spans="1:19" ht="15.75" customHeight="1">
      <c r="A9" s="23"/>
      <c r="B9" s="23"/>
      <c r="C9" s="23"/>
      <c r="D9" s="15"/>
      <c r="E9" s="25"/>
      <c r="F9" s="82" t="s">
        <v>1</v>
      </c>
      <c r="G9" s="82"/>
      <c r="H9" s="82"/>
      <c r="I9" s="82"/>
      <c r="J9" s="82"/>
      <c r="K9" s="82"/>
      <c r="L9" s="82"/>
      <c r="M9" s="82"/>
      <c r="N9" s="82"/>
      <c r="O9" s="82"/>
      <c r="P9" s="82"/>
      <c r="Q9" s="33"/>
    </row>
    <row r="10" spans="1:19" ht="15.75" customHeight="1">
      <c r="A10" s="85" t="s">
        <v>10</v>
      </c>
      <c r="B10" s="85"/>
      <c r="C10" s="85"/>
      <c r="D10" s="85"/>
      <c r="E10" s="85"/>
      <c r="F10" s="83" t="s">
        <v>23</v>
      </c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36"/>
    </row>
    <row r="11" spans="1:19" ht="15.75" customHeight="1">
      <c r="A11" s="7"/>
      <c r="B11" s="7"/>
      <c r="C11" s="7"/>
      <c r="E11" s="11"/>
      <c r="F11" s="82" t="s">
        <v>2</v>
      </c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37"/>
    </row>
    <row r="12" spans="1:19">
      <c r="A12" s="7"/>
      <c r="B12" s="7"/>
      <c r="C12" s="7"/>
      <c r="E12" s="11"/>
      <c r="F12" s="11"/>
      <c r="G12" s="52"/>
      <c r="J12" s="6"/>
      <c r="K12" s="3"/>
    </row>
    <row r="13" spans="1:19" ht="48" customHeight="1">
      <c r="A13" s="89" t="s">
        <v>3</v>
      </c>
      <c r="B13" s="89"/>
      <c r="C13" s="89"/>
      <c r="D13" s="89"/>
      <c r="E13" s="76" t="s">
        <v>13</v>
      </c>
      <c r="F13" s="76" t="s">
        <v>22</v>
      </c>
      <c r="G13" s="78" t="s">
        <v>14</v>
      </c>
      <c r="H13" s="78"/>
      <c r="I13" s="78"/>
      <c r="J13" s="79"/>
      <c r="K13" s="79"/>
      <c r="L13" s="80" t="s">
        <v>37</v>
      </c>
      <c r="M13" s="80"/>
      <c r="N13" s="80"/>
      <c r="O13" s="80" t="s">
        <v>44</v>
      </c>
      <c r="P13" s="80"/>
    </row>
    <row r="14" spans="1:19" ht="117.75" customHeight="1">
      <c r="A14" s="1" t="s">
        <v>4</v>
      </c>
      <c r="B14" s="1" t="s">
        <v>5</v>
      </c>
      <c r="C14" s="1" t="s">
        <v>11</v>
      </c>
      <c r="D14" s="4" t="s">
        <v>12</v>
      </c>
      <c r="E14" s="76"/>
      <c r="F14" s="77"/>
      <c r="G14" s="54" t="s">
        <v>15</v>
      </c>
      <c r="H14" s="2" t="s">
        <v>16</v>
      </c>
      <c r="I14" s="2" t="s">
        <v>17</v>
      </c>
      <c r="J14" s="2" t="s">
        <v>18</v>
      </c>
      <c r="K14" s="24" t="s">
        <v>19</v>
      </c>
      <c r="L14" s="30" t="s">
        <v>42</v>
      </c>
      <c r="M14" s="30" t="s">
        <v>50</v>
      </c>
      <c r="N14" s="30" t="s">
        <v>43</v>
      </c>
      <c r="O14" s="30" t="s">
        <v>45</v>
      </c>
      <c r="P14" s="30" t="s">
        <v>46</v>
      </c>
    </row>
    <row r="15" spans="1:19" ht="17.25" customHeight="1">
      <c r="A15" s="64" t="s">
        <v>25</v>
      </c>
      <c r="B15" s="87"/>
      <c r="C15" s="87"/>
      <c r="D15" s="88"/>
      <c r="E15" s="67" t="s">
        <v>33</v>
      </c>
      <c r="F15" s="58" t="s">
        <v>20</v>
      </c>
      <c r="G15" s="39" t="s">
        <v>21</v>
      </c>
      <c r="H15" s="39" t="s">
        <v>21</v>
      </c>
      <c r="I15" s="39" t="s">
        <v>21</v>
      </c>
      <c r="J15" s="39" t="s">
        <v>21</v>
      </c>
      <c r="K15" s="39" t="s">
        <v>21</v>
      </c>
      <c r="L15" s="41">
        <f>L16+L17+L18+L19+L20+L21+L22</f>
        <v>28548.600000000002</v>
      </c>
      <c r="M15" s="41">
        <f>M16+M17+M18+M19+M20+M21+M22</f>
        <v>78711.899999999994</v>
      </c>
      <c r="N15" s="41">
        <f>N16+N17+N18+N19+N20+N21+N22</f>
        <v>70526.44</v>
      </c>
      <c r="O15" s="41">
        <f>N15/L15*100</f>
        <v>247.0399248999951</v>
      </c>
      <c r="P15" s="41">
        <f t="shared" ref="P15:P20" si="0">N15/M15*100</f>
        <v>89.600733815344327</v>
      </c>
      <c r="Q15" s="13"/>
    </row>
    <row r="16" spans="1:19" ht="27.75" customHeight="1">
      <c r="A16" s="64"/>
      <c r="B16" s="87"/>
      <c r="C16" s="87"/>
      <c r="D16" s="88"/>
      <c r="E16" s="67"/>
      <c r="F16" s="60" t="s">
        <v>47</v>
      </c>
      <c r="G16" s="38">
        <v>843</v>
      </c>
      <c r="H16" s="45">
        <v>10</v>
      </c>
      <c r="I16" s="45" t="s">
        <v>57</v>
      </c>
      <c r="J16" s="45" t="s">
        <v>56</v>
      </c>
      <c r="K16" s="39" t="s">
        <v>21</v>
      </c>
      <c r="L16" s="40">
        <f>L24+L50</f>
        <v>9629.1</v>
      </c>
      <c r="M16" s="40">
        <f>M24+M50+M55</f>
        <v>24442.21</v>
      </c>
      <c r="N16" s="40">
        <f>N24+N50+N55</f>
        <v>19397.53</v>
      </c>
      <c r="O16" s="40">
        <f>N16/L16*100</f>
        <v>201.44696804478087</v>
      </c>
      <c r="P16" s="40">
        <f t="shared" si="0"/>
        <v>79.360786115494463</v>
      </c>
      <c r="R16" s="13"/>
      <c r="S16" s="13"/>
    </row>
    <row r="17" spans="1:19" ht="32.25" customHeight="1">
      <c r="A17" s="64"/>
      <c r="B17" s="87"/>
      <c r="C17" s="87"/>
      <c r="D17" s="88"/>
      <c r="E17" s="67"/>
      <c r="F17" s="60" t="s">
        <v>24</v>
      </c>
      <c r="G17" s="38">
        <v>874</v>
      </c>
      <c r="H17" s="45" t="s">
        <v>58</v>
      </c>
      <c r="I17" s="45" t="s">
        <v>7</v>
      </c>
      <c r="J17" s="45" t="s">
        <v>56</v>
      </c>
      <c r="K17" s="39" t="s">
        <v>21</v>
      </c>
      <c r="L17" s="40">
        <f>L33+L51</f>
        <v>11771.7</v>
      </c>
      <c r="M17" s="40">
        <f>M33+M51+M56</f>
        <v>12271.7</v>
      </c>
      <c r="N17" s="40">
        <f>N33+N51+N56</f>
        <v>12241.570000000002</v>
      </c>
      <c r="O17" s="40">
        <f>N17/L17*100</f>
        <v>103.99152204014715</v>
      </c>
      <c r="P17" s="40">
        <f t="shared" si="0"/>
        <v>99.754475745006815</v>
      </c>
      <c r="R17" s="13"/>
      <c r="S17" s="13"/>
    </row>
    <row r="18" spans="1:19" ht="32.25" customHeight="1">
      <c r="A18" s="64"/>
      <c r="B18" s="87"/>
      <c r="C18" s="87"/>
      <c r="D18" s="88"/>
      <c r="E18" s="67"/>
      <c r="F18" s="60" t="s">
        <v>28</v>
      </c>
      <c r="G18" s="38">
        <v>857</v>
      </c>
      <c r="H18" s="46" t="s">
        <v>59</v>
      </c>
      <c r="I18" s="46" t="s">
        <v>9</v>
      </c>
      <c r="J18" s="45" t="s">
        <v>56</v>
      </c>
      <c r="K18" s="39" t="s">
        <v>21</v>
      </c>
      <c r="L18" s="40">
        <f t="shared" ref="L18:N22" si="1">L26</f>
        <v>0</v>
      </c>
      <c r="M18" s="40">
        <f t="shared" si="1"/>
        <v>19192.149999999998</v>
      </c>
      <c r="N18" s="40">
        <f t="shared" si="1"/>
        <v>19192.100000000002</v>
      </c>
      <c r="O18" s="40">
        <v>0</v>
      </c>
      <c r="P18" s="40">
        <f t="shared" si="0"/>
        <v>99.999739476817368</v>
      </c>
      <c r="R18" s="13"/>
      <c r="S18" s="13"/>
    </row>
    <row r="19" spans="1:19" ht="26.25" customHeight="1">
      <c r="A19" s="64"/>
      <c r="B19" s="87"/>
      <c r="C19" s="87"/>
      <c r="D19" s="88"/>
      <c r="E19" s="67"/>
      <c r="F19" s="60" t="s">
        <v>49</v>
      </c>
      <c r="G19" s="38">
        <v>855</v>
      </c>
      <c r="H19" s="46" t="s">
        <v>60</v>
      </c>
      <c r="I19" s="46" t="s">
        <v>60</v>
      </c>
      <c r="J19" s="45" t="s">
        <v>56</v>
      </c>
      <c r="K19" s="39" t="s">
        <v>21</v>
      </c>
      <c r="L19" s="40">
        <f t="shared" ref="L19:N20" si="2">L28</f>
        <v>0</v>
      </c>
      <c r="M19" s="40">
        <f t="shared" si="2"/>
        <v>7150</v>
      </c>
      <c r="N19" s="40">
        <f t="shared" si="2"/>
        <v>7150</v>
      </c>
      <c r="O19" s="40">
        <v>0</v>
      </c>
      <c r="P19" s="40">
        <f t="shared" si="0"/>
        <v>100</v>
      </c>
      <c r="R19" s="13"/>
      <c r="S19" s="13"/>
    </row>
    <row r="20" spans="1:19" ht="39.75" customHeight="1">
      <c r="A20" s="64"/>
      <c r="B20" s="87"/>
      <c r="C20" s="87"/>
      <c r="D20" s="88"/>
      <c r="E20" s="67"/>
      <c r="F20" s="60" t="s">
        <v>27</v>
      </c>
      <c r="G20" s="38">
        <v>847</v>
      </c>
      <c r="H20" s="45" t="s">
        <v>61</v>
      </c>
      <c r="I20" s="45" t="s">
        <v>6</v>
      </c>
      <c r="J20" s="45" t="s">
        <v>56</v>
      </c>
      <c r="K20" s="39" t="s">
        <v>21</v>
      </c>
      <c r="L20" s="40">
        <f t="shared" si="2"/>
        <v>7147.8</v>
      </c>
      <c r="M20" s="40">
        <f t="shared" si="2"/>
        <v>9501.01</v>
      </c>
      <c r="N20" s="40">
        <f t="shared" si="2"/>
        <v>9490.41</v>
      </c>
      <c r="O20" s="40">
        <v>0</v>
      </c>
      <c r="P20" s="40">
        <f t="shared" si="0"/>
        <v>99.888432913974398</v>
      </c>
      <c r="R20" s="13"/>
      <c r="S20" s="13"/>
    </row>
    <row r="21" spans="1:19" ht="27.75" customHeight="1">
      <c r="A21" s="64"/>
      <c r="B21" s="87"/>
      <c r="C21" s="87"/>
      <c r="D21" s="88"/>
      <c r="E21" s="67"/>
      <c r="F21" s="60" t="s">
        <v>39</v>
      </c>
      <c r="G21" s="38">
        <v>807</v>
      </c>
      <c r="H21" s="45" t="s">
        <v>62</v>
      </c>
      <c r="I21" s="45" t="s">
        <v>57</v>
      </c>
      <c r="J21" s="45" t="s">
        <v>56</v>
      </c>
      <c r="K21" s="39" t="s">
        <v>21</v>
      </c>
      <c r="L21" s="40">
        <f>L27</f>
        <v>0</v>
      </c>
      <c r="M21" s="40">
        <f>M27</f>
        <v>3964.2</v>
      </c>
      <c r="N21" s="40">
        <f>N27</f>
        <v>864.2</v>
      </c>
      <c r="O21" s="40">
        <v>0</v>
      </c>
      <c r="P21" s="40">
        <f>P27+P51</f>
        <v>100</v>
      </c>
      <c r="R21" s="13"/>
      <c r="S21" s="13"/>
    </row>
    <row r="22" spans="1:19" ht="30.75" customHeight="1">
      <c r="A22" s="64"/>
      <c r="B22" s="87"/>
      <c r="C22" s="87"/>
      <c r="D22" s="88"/>
      <c r="E22" s="67"/>
      <c r="F22" s="60" t="s">
        <v>48</v>
      </c>
      <c r="G22" s="38">
        <v>835</v>
      </c>
      <c r="H22" s="46" t="s">
        <v>62</v>
      </c>
      <c r="I22" s="46" t="s">
        <v>57</v>
      </c>
      <c r="J22" s="45" t="s">
        <v>56</v>
      </c>
      <c r="K22" s="39" t="s">
        <v>21</v>
      </c>
      <c r="L22" s="40">
        <f t="shared" si="1"/>
        <v>0</v>
      </c>
      <c r="M22" s="40">
        <f>M30</f>
        <v>2190.63</v>
      </c>
      <c r="N22" s="40">
        <f t="shared" si="1"/>
        <v>2190.63</v>
      </c>
      <c r="O22" s="40">
        <v>0</v>
      </c>
      <c r="P22" s="40">
        <v>0</v>
      </c>
    </row>
    <row r="23" spans="1:19" s="14" customFormat="1" ht="17.25" customHeight="1">
      <c r="A23" s="68" t="s">
        <v>25</v>
      </c>
      <c r="B23" s="68" t="s">
        <v>35</v>
      </c>
      <c r="C23" s="68"/>
      <c r="D23" s="73"/>
      <c r="E23" s="74" t="s">
        <v>41</v>
      </c>
      <c r="F23" s="58" t="s">
        <v>20</v>
      </c>
      <c r="G23" s="39" t="s">
        <v>21</v>
      </c>
      <c r="H23" s="39" t="s">
        <v>21</v>
      </c>
      <c r="I23" s="39" t="s">
        <v>21</v>
      </c>
      <c r="J23" s="39" t="s">
        <v>21</v>
      </c>
      <c r="K23" s="39" t="s">
        <v>21</v>
      </c>
      <c r="L23" s="41">
        <f>L24+L25+L26+L27+L28+L29+L30</f>
        <v>21074.6</v>
      </c>
      <c r="M23" s="41">
        <f>M24+M25+M26+M27+M28+M29+M30</f>
        <v>68887.899999999994</v>
      </c>
      <c r="N23" s="41">
        <f>N24+N25+N26+N27+N28+N29+N30</f>
        <v>61758.469999999994</v>
      </c>
      <c r="O23" s="41">
        <f>N23/L23*100</f>
        <v>293.04693802017596</v>
      </c>
      <c r="P23" s="41">
        <f>N23/M23*100</f>
        <v>89.650678856519079</v>
      </c>
    </row>
    <row r="24" spans="1:19" s="14" customFormat="1" ht="28.5" customHeight="1">
      <c r="A24" s="68"/>
      <c r="B24" s="68"/>
      <c r="C24" s="68"/>
      <c r="D24" s="73"/>
      <c r="E24" s="74"/>
      <c r="F24" s="58" t="s">
        <v>47</v>
      </c>
      <c r="G24" s="39">
        <v>843</v>
      </c>
      <c r="H24" s="45" t="s">
        <v>62</v>
      </c>
      <c r="I24" s="45" t="s">
        <v>57</v>
      </c>
      <c r="J24" s="45" t="s">
        <v>56</v>
      </c>
      <c r="K24" s="39" t="s">
        <v>21</v>
      </c>
      <c r="L24" s="40">
        <v>6829.1</v>
      </c>
      <c r="M24" s="40">
        <f>M32+M39+M41</f>
        <v>19792.21</v>
      </c>
      <c r="N24" s="40">
        <f>N32+N39+N41</f>
        <v>15773.43</v>
      </c>
      <c r="O24" s="40">
        <f>N24/L24*100</f>
        <v>230.97377399657347</v>
      </c>
      <c r="P24" s="40">
        <f>N24/M24*100</f>
        <v>79.695142684925031</v>
      </c>
    </row>
    <row r="25" spans="1:19" s="14" customFormat="1" ht="32.25" customHeight="1">
      <c r="A25" s="68"/>
      <c r="B25" s="68"/>
      <c r="C25" s="68"/>
      <c r="D25" s="73"/>
      <c r="E25" s="74"/>
      <c r="F25" s="58" t="s">
        <v>24</v>
      </c>
      <c r="G25" s="39">
        <v>874</v>
      </c>
      <c r="H25" s="45" t="s">
        <v>58</v>
      </c>
      <c r="I25" s="45" t="s">
        <v>7</v>
      </c>
      <c r="J25" s="45" t="s">
        <v>56</v>
      </c>
      <c r="K25" s="39" t="s">
        <v>21</v>
      </c>
      <c r="L25" s="40">
        <f>L33</f>
        <v>7097.7</v>
      </c>
      <c r="M25" s="40">
        <f>M33</f>
        <v>7097.7</v>
      </c>
      <c r="N25" s="40">
        <f>N33</f>
        <v>7097.7</v>
      </c>
      <c r="O25" s="40">
        <v>0</v>
      </c>
      <c r="P25" s="40">
        <v>0</v>
      </c>
    </row>
    <row r="26" spans="1:19" s="14" customFormat="1" ht="27.75" customHeight="1">
      <c r="A26" s="68"/>
      <c r="B26" s="68"/>
      <c r="C26" s="68"/>
      <c r="D26" s="73"/>
      <c r="E26" s="74"/>
      <c r="F26" s="58" t="s">
        <v>28</v>
      </c>
      <c r="G26" s="39">
        <v>857</v>
      </c>
      <c r="H26" s="46" t="s">
        <v>59</v>
      </c>
      <c r="I26" s="46" t="s">
        <v>9</v>
      </c>
      <c r="J26" s="45" t="s">
        <v>56</v>
      </c>
      <c r="K26" s="39" t="s">
        <v>21</v>
      </c>
      <c r="L26" s="40">
        <f>L34+L40+L42+L45</f>
        <v>0</v>
      </c>
      <c r="M26" s="40">
        <f>M34+M40+M42+M45</f>
        <v>19192.149999999998</v>
      </c>
      <c r="N26" s="40">
        <f>N34+N40+N42+N45</f>
        <v>19192.100000000002</v>
      </c>
      <c r="O26" s="40">
        <v>0</v>
      </c>
      <c r="P26" s="40">
        <f>N26/M26*100</f>
        <v>99.999739476817368</v>
      </c>
    </row>
    <row r="27" spans="1:19" s="14" customFormat="1" ht="28.5" customHeight="1">
      <c r="A27" s="68"/>
      <c r="B27" s="68"/>
      <c r="C27" s="68"/>
      <c r="D27" s="73"/>
      <c r="E27" s="74"/>
      <c r="F27" s="58" t="s">
        <v>39</v>
      </c>
      <c r="G27" s="39">
        <v>807</v>
      </c>
      <c r="H27" s="45" t="s">
        <v>62</v>
      </c>
      <c r="I27" s="45" t="s">
        <v>57</v>
      </c>
      <c r="J27" s="45" t="s">
        <v>56</v>
      </c>
      <c r="K27" s="39" t="s">
        <v>21</v>
      </c>
      <c r="L27" s="40">
        <f t="shared" ref="L27:N28" si="3">L35</f>
        <v>0</v>
      </c>
      <c r="M27" s="40">
        <f>M35</f>
        <v>3964.2</v>
      </c>
      <c r="N27" s="40">
        <f>N35</f>
        <v>864.2</v>
      </c>
      <c r="O27" s="40">
        <v>0</v>
      </c>
      <c r="P27" s="40">
        <v>0</v>
      </c>
    </row>
    <row r="28" spans="1:19" s="14" customFormat="1" ht="26.25" customHeight="1">
      <c r="A28" s="68"/>
      <c r="B28" s="68"/>
      <c r="C28" s="68"/>
      <c r="D28" s="73"/>
      <c r="E28" s="74"/>
      <c r="F28" s="58" t="s">
        <v>49</v>
      </c>
      <c r="G28" s="39">
        <v>855</v>
      </c>
      <c r="H28" s="46" t="s">
        <v>60</v>
      </c>
      <c r="I28" s="46" t="s">
        <v>60</v>
      </c>
      <c r="J28" s="45" t="s">
        <v>56</v>
      </c>
      <c r="K28" s="39" t="s">
        <v>21</v>
      </c>
      <c r="L28" s="40">
        <f t="shared" si="3"/>
        <v>0</v>
      </c>
      <c r="M28" s="40">
        <f t="shared" si="3"/>
        <v>7150</v>
      </c>
      <c r="N28" s="40">
        <f t="shared" si="3"/>
        <v>7150</v>
      </c>
      <c r="O28" s="40">
        <v>0</v>
      </c>
      <c r="P28" s="40">
        <f>N28/M28*100</f>
        <v>100</v>
      </c>
    </row>
    <row r="29" spans="1:19" s="14" customFormat="1" ht="39" customHeight="1">
      <c r="A29" s="68"/>
      <c r="B29" s="68"/>
      <c r="C29" s="68"/>
      <c r="D29" s="73"/>
      <c r="E29" s="74"/>
      <c r="F29" s="58" t="s">
        <v>27</v>
      </c>
      <c r="G29" s="39">
        <v>847</v>
      </c>
      <c r="H29" s="45" t="s">
        <v>61</v>
      </c>
      <c r="I29" s="45" t="s">
        <v>6</v>
      </c>
      <c r="J29" s="45" t="s">
        <v>56</v>
      </c>
      <c r="K29" s="39" t="s">
        <v>21</v>
      </c>
      <c r="L29" s="40">
        <f>L37+L43+L46</f>
        <v>7147.8</v>
      </c>
      <c r="M29" s="40">
        <f>M37+M43+M46</f>
        <v>9501.01</v>
      </c>
      <c r="N29" s="40">
        <f>N37+N43+N46</f>
        <v>9490.41</v>
      </c>
      <c r="O29" s="40">
        <v>0</v>
      </c>
      <c r="P29" s="40">
        <v>0</v>
      </c>
    </row>
    <row r="30" spans="1:19" s="14" customFormat="1" ht="27.75" customHeight="1">
      <c r="A30" s="68"/>
      <c r="B30" s="68"/>
      <c r="C30" s="68"/>
      <c r="D30" s="73"/>
      <c r="E30" s="74"/>
      <c r="F30" s="58" t="s">
        <v>48</v>
      </c>
      <c r="G30" s="39">
        <v>835</v>
      </c>
      <c r="H30" s="45" t="s">
        <v>62</v>
      </c>
      <c r="I30" s="45" t="s">
        <v>57</v>
      </c>
      <c r="J30" s="45" t="s">
        <v>56</v>
      </c>
      <c r="K30" s="39" t="s">
        <v>21</v>
      </c>
      <c r="L30" s="40">
        <f>L38+L47</f>
        <v>0</v>
      </c>
      <c r="M30" s="40">
        <f>M38+M47</f>
        <v>2190.63</v>
      </c>
      <c r="N30" s="40">
        <f>N38+N47</f>
        <v>2190.63</v>
      </c>
      <c r="O30" s="40">
        <v>0</v>
      </c>
      <c r="P30" s="40">
        <v>0</v>
      </c>
    </row>
    <row r="31" spans="1:19" ht="21" customHeight="1">
      <c r="A31" s="64" t="s">
        <v>25</v>
      </c>
      <c r="B31" s="64" t="s">
        <v>35</v>
      </c>
      <c r="C31" s="64" t="s">
        <v>6</v>
      </c>
      <c r="D31" s="75"/>
      <c r="E31" s="66" t="s">
        <v>26</v>
      </c>
      <c r="F31" s="58" t="s">
        <v>20</v>
      </c>
      <c r="G31" s="39" t="s">
        <v>21</v>
      </c>
      <c r="H31" s="39" t="s">
        <v>21</v>
      </c>
      <c r="I31" s="39" t="s">
        <v>21</v>
      </c>
      <c r="J31" s="39" t="s">
        <v>21</v>
      </c>
      <c r="K31" s="39" t="s">
        <v>21</v>
      </c>
      <c r="L31" s="41">
        <f>L32+L33+L34+L35+L36+L37+L38</f>
        <v>20054.7</v>
      </c>
      <c r="M31" s="41">
        <f>M32+M33+M34+M35+M36+M37+M38</f>
        <v>57499.56</v>
      </c>
      <c r="N31" s="41">
        <f>N32+N33+N34+N35+N36+N37+N38</f>
        <v>51358.369999999995</v>
      </c>
      <c r="O31" s="41">
        <f>N31/L31*100</f>
        <v>256.09143991184106</v>
      </c>
      <c r="P31" s="41">
        <f t="shared" ref="P31:P47" si="4">N31/M31*100</f>
        <v>89.319587836846054</v>
      </c>
    </row>
    <row r="32" spans="1:19" ht="30" customHeight="1">
      <c r="A32" s="64"/>
      <c r="B32" s="64"/>
      <c r="C32" s="64"/>
      <c r="D32" s="75"/>
      <c r="E32" s="66"/>
      <c r="F32" s="60" t="s">
        <v>47</v>
      </c>
      <c r="G32" s="38">
        <v>843</v>
      </c>
      <c r="H32" s="45" t="s">
        <v>62</v>
      </c>
      <c r="I32" s="45" t="s">
        <v>57</v>
      </c>
      <c r="J32" s="45" t="s">
        <v>56</v>
      </c>
      <c r="K32" s="39" t="s">
        <v>21</v>
      </c>
      <c r="L32" s="40">
        <v>5809.2</v>
      </c>
      <c r="M32" s="40">
        <v>15125.92</v>
      </c>
      <c r="N32" s="40">
        <v>12084.79</v>
      </c>
      <c r="O32" s="40">
        <f>N32/L32*100</f>
        <v>208.02847207877164</v>
      </c>
      <c r="P32" s="40">
        <f t="shared" si="4"/>
        <v>79.894578313253021</v>
      </c>
    </row>
    <row r="33" spans="1:16" ht="28.5" customHeight="1">
      <c r="A33" s="64"/>
      <c r="B33" s="64"/>
      <c r="C33" s="64"/>
      <c r="D33" s="75"/>
      <c r="E33" s="66"/>
      <c r="F33" s="60" t="s">
        <v>24</v>
      </c>
      <c r="G33" s="38">
        <v>874</v>
      </c>
      <c r="H33" s="45" t="s">
        <v>58</v>
      </c>
      <c r="I33" s="45" t="s">
        <v>7</v>
      </c>
      <c r="J33" s="45" t="s">
        <v>56</v>
      </c>
      <c r="K33" s="39" t="s">
        <v>21</v>
      </c>
      <c r="L33" s="40">
        <v>7097.7</v>
      </c>
      <c r="M33" s="40">
        <v>7097.7</v>
      </c>
      <c r="N33" s="40">
        <v>7097.7</v>
      </c>
      <c r="O33" s="40">
        <f>N33/L33*100</f>
        <v>100</v>
      </c>
      <c r="P33" s="40">
        <f t="shared" si="4"/>
        <v>100</v>
      </c>
    </row>
    <row r="34" spans="1:16" ht="30" customHeight="1">
      <c r="A34" s="64"/>
      <c r="B34" s="64"/>
      <c r="C34" s="64"/>
      <c r="D34" s="75"/>
      <c r="E34" s="66"/>
      <c r="F34" s="60" t="s">
        <v>28</v>
      </c>
      <c r="G34" s="38">
        <v>857</v>
      </c>
      <c r="H34" s="46" t="s">
        <v>59</v>
      </c>
      <c r="I34" s="46" t="s">
        <v>9</v>
      </c>
      <c r="J34" s="45" t="s">
        <v>56</v>
      </c>
      <c r="K34" s="39" t="s">
        <v>21</v>
      </c>
      <c r="L34" s="40">
        <v>0</v>
      </c>
      <c r="M34" s="40">
        <v>14683.46</v>
      </c>
      <c r="N34" s="40">
        <v>14683.4</v>
      </c>
      <c r="O34" s="40">
        <v>0</v>
      </c>
      <c r="P34" s="40">
        <f t="shared" si="4"/>
        <v>99.99959137696429</v>
      </c>
    </row>
    <row r="35" spans="1:16" ht="27" customHeight="1">
      <c r="A35" s="64"/>
      <c r="B35" s="64"/>
      <c r="C35" s="64"/>
      <c r="D35" s="75"/>
      <c r="E35" s="66"/>
      <c r="F35" s="60" t="s">
        <v>39</v>
      </c>
      <c r="G35" s="38">
        <v>807</v>
      </c>
      <c r="H35" s="45" t="s">
        <v>62</v>
      </c>
      <c r="I35" s="45" t="s">
        <v>57</v>
      </c>
      <c r="J35" s="45" t="s">
        <v>56</v>
      </c>
      <c r="K35" s="39" t="s">
        <v>21</v>
      </c>
      <c r="L35" s="40">
        <v>0</v>
      </c>
      <c r="M35" s="40">
        <v>3964.2</v>
      </c>
      <c r="N35" s="40">
        <v>864.2</v>
      </c>
      <c r="O35" s="40">
        <v>0</v>
      </c>
      <c r="P35" s="40">
        <f t="shared" si="4"/>
        <v>21.800110993390849</v>
      </c>
    </row>
    <row r="36" spans="1:16" ht="29.25" customHeight="1">
      <c r="A36" s="64"/>
      <c r="B36" s="64"/>
      <c r="C36" s="64"/>
      <c r="D36" s="75"/>
      <c r="E36" s="66"/>
      <c r="F36" s="60" t="s">
        <v>49</v>
      </c>
      <c r="G36" s="38">
        <v>855</v>
      </c>
      <c r="H36" s="46" t="s">
        <v>60</v>
      </c>
      <c r="I36" s="46" t="s">
        <v>60</v>
      </c>
      <c r="J36" s="45" t="s">
        <v>56</v>
      </c>
      <c r="K36" s="39" t="s">
        <v>21</v>
      </c>
      <c r="L36" s="40">
        <v>0</v>
      </c>
      <c r="M36" s="40">
        <v>7150</v>
      </c>
      <c r="N36" s="40">
        <v>7150</v>
      </c>
      <c r="O36" s="40">
        <v>0</v>
      </c>
      <c r="P36" s="40">
        <f t="shared" si="4"/>
        <v>100</v>
      </c>
    </row>
    <row r="37" spans="1:16" ht="30.75" customHeight="1">
      <c r="A37" s="64"/>
      <c r="B37" s="64"/>
      <c r="C37" s="64"/>
      <c r="D37" s="75"/>
      <c r="E37" s="66"/>
      <c r="F37" s="60" t="s">
        <v>27</v>
      </c>
      <c r="G37" s="38">
        <v>847</v>
      </c>
      <c r="H37" s="45" t="s">
        <v>61</v>
      </c>
      <c r="I37" s="45" t="s">
        <v>6</v>
      </c>
      <c r="J37" s="45" t="s">
        <v>56</v>
      </c>
      <c r="K37" s="39" t="s">
        <v>21</v>
      </c>
      <c r="L37" s="40">
        <v>7147.8</v>
      </c>
      <c r="M37" s="40">
        <v>8765.08</v>
      </c>
      <c r="N37" s="40">
        <v>8765.08</v>
      </c>
      <c r="O37" s="40">
        <v>0</v>
      </c>
      <c r="P37" s="41">
        <f t="shared" si="4"/>
        <v>100</v>
      </c>
    </row>
    <row r="38" spans="1:16" ht="28.5" customHeight="1">
      <c r="A38" s="64"/>
      <c r="B38" s="64"/>
      <c r="C38" s="64"/>
      <c r="D38" s="75"/>
      <c r="E38" s="66"/>
      <c r="F38" s="60" t="s">
        <v>48</v>
      </c>
      <c r="G38" s="38">
        <v>835</v>
      </c>
      <c r="H38" s="45" t="s">
        <v>62</v>
      </c>
      <c r="I38" s="45" t="s">
        <v>57</v>
      </c>
      <c r="J38" s="45" t="s">
        <v>56</v>
      </c>
      <c r="K38" s="39" t="s">
        <v>21</v>
      </c>
      <c r="L38" s="40">
        <v>0</v>
      </c>
      <c r="M38" s="40">
        <v>713.2</v>
      </c>
      <c r="N38" s="40">
        <v>713.2</v>
      </c>
      <c r="O38" s="40">
        <v>0</v>
      </c>
      <c r="P38" s="41">
        <f t="shared" si="4"/>
        <v>100</v>
      </c>
    </row>
    <row r="39" spans="1:16" ht="27" customHeight="1">
      <c r="A39" s="64" t="s">
        <v>25</v>
      </c>
      <c r="B39" s="64" t="s">
        <v>35</v>
      </c>
      <c r="C39" s="64" t="s">
        <v>7</v>
      </c>
      <c r="D39" s="75"/>
      <c r="E39" s="65" t="s">
        <v>29</v>
      </c>
      <c r="F39" s="60" t="s">
        <v>47</v>
      </c>
      <c r="G39" s="38">
        <v>843</v>
      </c>
      <c r="H39" s="45" t="s">
        <v>62</v>
      </c>
      <c r="I39" s="45" t="s">
        <v>57</v>
      </c>
      <c r="J39" s="45" t="s">
        <v>56</v>
      </c>
      <c r="K39" s="39" t="s">
        <v>21</v>
      </c>
      <c r="L39" s="40">
        <v>267.5</v>
      </c>
      <c r="M39" s="40">
        <v>3529.93</v>
      </c>
      <c r="N39" s="40">
        <v>2945.91</v>
      </c>
      <c r="O39" s="40">
        <f>N39/L39*100</f>
        <v>1101.2747663551402</v>
      </c>
      <c r="P39" s="40">
        <f t="shared" si="4"/>
        <v>83.45519599538801</v>
      </c>
    </row>
    <row r="40" spans="1:16" ht="24" customHeight="1">
      <c r="A40" s="64"/>
      <c r="B40" s="64"/>
      <c r="C40" s="64"/>
      <c r="D40" s="75"/>
      <c r="E40" s="65"/>
      <c r="F40" s="60" t="s">
        <v>28</v>
      </c>
      <c r="G40" s="38">
        <v>857</v>
      </c>
      <c r="H40" s="46" t="s">
        <v>59</v>
      </c>
      <c r="I40" s="46" t="s">
        <v>9</v>
      </c>
      <c r="J40" s="45" t="s">
        <v>56</v>
      </c>
      <c r="K40" s="39" t="s">
        <v>21</v>
      </c>
      <c r="L40" s="40">
        <v>0</v>
      </c>
      <c r="M40" s="40">
        <v>4076.84</v>
      </c>
      <c r="N40" s="40">
        <v>4076.8</v>
      </c>
      <c r="O40" s="40">
        <v>0</v>
      </c>
      <c r="P40" s="40">
        <f t="shared" si="4"/>
        <v>99.999018847931239</v>
      </c>
    </row>
    <row r="41" spans="1:16" ht="27.75" customHeight="1">
      <c r="A41" s="64" t="s">
        <v>25</v>
      </c>
      <c r="B41" s="64" t="s">
        <v>35</v>
      </c>
      <c r="C41" s="64" t="s">
        <v>8</v>
      </c>
      <c r="D41" s="63"/>
      <c r="E41" s="66" t="s">
        <v>30</v>
      </c>
      <c r="F41" s="60" t="s">
        <v>47</v>
      </c>
      <c r="G41" s="38">
        <v>843</v>
      </c>
      <c r="H41" s="45" t="s">
        <v>62</v>
      </c>
      <c r="I41" s="45" t="s">
        <v>57</v>
      </c>
      <c r="J41" s="45" t="s">
        <v>56</v>
      </c>
      <c r="K41" s="39" t="s">
        <v>21</v>
      </c>
      <c r="L41" s="40">
        <v>189.2</v>
      </c>
      <c r="M41" s="40">
        <v>1136.3599999999999</v>
      </c>
      <c r="N41" s="40">
        <v>742.73</v>
      </c>
      <c r="O41" s="40">
        <f>N41/L41*100</f>
        <v>392.5634249471459</v>
      </c>
      <c r="P41" s="40">
        <f t="shared" si="4"/>
        <v>65.360449153437301</v>
      </c>
    </row>
    <row r="42" spans="1:16" ht="27.75" customHeight="1">
      <c r="A42" s="64"/>
      <c r="B42" s="64"/>
      <c r="C42" s="64"/>
      <c r="D42" s="63"/>
      <c r="E42" s="66"/>
      <c r="F42" s="60" t="s">
        <v>28</v>
      </c>
      <c r="G42" s="38">
        <v>857</v>
      </c>
      <c r="H42" s="46" t="s">
        <v>59</v>
      </c>
      <c r="I42" s="46" t="s">
        <v>9</v>
      </c>
      <c r="J42" s="45" t="s">
        <v>56</v>
      </c>
      <c r="K42" s="39" t="s">
        <v>21</v>
      </c>
      <c r="L42" s="40">
        <v>0</v>
      </c>
      <c r="M42" s="40">
        <v>200</v>
      </c>
      <c r="N42" s="40">
        <v>200</v>
      </c>
      <c r="O42" s="40">
        <v>0</v>
      </c>
      <c r="P42" s="40">
        <f t="shared" si="4"/>
        <v>100</v>
      </c>
    </row>
    <row r="43" spans="1:16" ht="29.25" customHeight="1">
      <c r="A43" s="64"/>
      <c r="B43" s="64"/>
      <c r="C43" s="64"/>
      <c r="D43" s="63"/>
      <c r="E43" s="66"/>
      <c r="F43" s="60" t="s">
        <v>27</v>
      </c>
      <c r="G43" s="38">
        <v>847</v>
      </c>
      <c r="H43" s="45" t="s">
        <v>61</v>
      </c>
      <c r="I43" s="45" t="s">
        <v>6</v>
      </c>
      <c r="J43" s="45" t="s">
        <v>56</v>
      </c>
      <c r="K43" s="39" t="s">
        <v>21</v>
      </c>
      <c r="L43" s="40">
        <v>0</v>
      </c>
      <c r="M43" s="40">
        <v>300</v>
      </c>
      <c r="N43" s="40">
        <v>300</v>
      </c>
      <c r="O43" s="40">
        <v>0</v>
      </c>
      <c r="P43" s="40">
        <f t="shared" si="4"/>
        <v>100</v>
      </c>
    </row>
    <row r="44" spans="1:16" ht="29.25" customHeight="1">
      <c r="A44" s="61"/>
      <c r="B44" s="90" t="s">
        <v>35</v>
      </c>
      <c r="C44" s="90" t="s">
        <v>9</v>
      </c>
      <c r="D44" s="93"/>
      <c r="E44" s="96" t="s">
        <v>31</v>
      </c>
      <c r="F44" s="62" t="s">
        <v>47</v>
      </c>
      <c r="G44" s="38">
        <v>843</v>
      </c>
      <c r="H44" s="45" t="s">
        <v>62</v>
      </c>
      <c r="I44" s="45" t="s">
        <v>57</v>
      </c>
      <c r="J44" s="45" t="s">
        <v>56</v>
      </c>
      <c r="K44" s="39" t="s">
        <v>21</v>
      </c>
      <c r="L44" s="40">
        <v>563.20000000000005</v>
      </c>
      <c r="M44" s="40">
        <v>0</v>
      </c>
      <c r="N44" s="40">
        <v>0</v>
      </c>
      <c r="O44" s="40">
        <v>0</v>
      </c>
      <c r="P44" s="40">
        <v>0</v>
      </c>
    </row>
    <row r="45" spans="1:16" ht="28.5" customHeight="1">
      <c r="A45" s="64" t="s">
        <v>25</v>
      </c>
      <c r="B45" s="91"/>
      <c r="C45" s="91"/>
      <c r="D45" s="94"/>
      <c r="E45" s="97"/>
      <c r="F45" s="60" t="s">
        <v>28</v>
      </c>
      <c r="G45" s="38">
        <v>857</v>
      </c>
      <c r="H45" s="46" t="s">
        <v>59</v>
      </c>
      <c r="I45" s="46" t="s">
        <v>9</v>
      </c>
      <c r="J45" s="45" t="s">
        <v>56</v>
      </c>
      <c r="K45" s="39" t="s">
        <v>21</v>
      </c>
      <c r="L45" s="40">
        <v>0</v>
      </c>
      <c r="M45" s="40">
        <v>231.85</v>
      </c>
      <c r="N45" s="40">
        <v>231.9</v>
      </c>
      <c r="O45" s="40">
        <v>0</v>
      </c>
      <c r="P45" s="40">
        <f t="shared" si="4"/>
        <v>100.02156566745741</v>
      </c>
    </row>
    <row r="46" spans="1:16" ht="28.5" customHeight="1">
      <c r="A46" s="64"/>
      <c r="B46" s="91"/>
      <c r="C46" s="91"/>
      <c r="D46" s="94"/>
      <c r="E46" s="97"/>
      <c r="F46" s="60" t="s">
        <v>27</v>
      </c>
      <c r="G46" s="38">
        <v>847</v>
      </c>
      <c r="H46" s="45" t="s">
        <v>61</v>
      </c>
      <c r="I46" s="45" t="s">
        <v>6</v>
      </c>
      <c r="J46" s="45" t="s">
        <v>56</v>
      </c>
      <c r="K46" s="39" t="s">
        <v>21</v>
      </c>
      <c r="L46" s="40">
        <v>0</v>
      </c>
      <c r="M46" s="40">
        <v>435.93</v>
      </c>
      <c r="N46" s="40">
        <v>425.33</v>
      </c>
      <c r="O46" s="40">
        <v>0</v>
      </c>
      <c r="P46" s="40">
        <f t="shared" si="4"/>
        <v>97.56841694767509</v>
      </c>
    </row>
    <row r="47" spans="1:16" ht="25.5" customHeight="1">
      <c r="A47" s="64"/>
      <c r="B47" s="92"/>
      <c r="C47" s="92"/>
      <c r="D47" s="95"/>
      <c r="E47" s="98"/>
      <c r="F47" s="60" t="s">
        <v>48</v>
      </c>
      <c r="G47" s="38">
        <v>835</v>
      </c>
      <c r="H47" s="45" t="s">
        <v>62</v>
      </c>
      <c r="I47" s="45" t="s">
        <v>57</v>
      </c>
      <c r="J47" s="45" t="s">
        <v>56</v>
      </c>
      <c r="K47" s="39" t="s">
        <v>21</v>
      </c>
      <c r="L47" s="40">
        <v>0</v>
      </c>
      <c r="M47" s="40">
        <v>1477.43</v>
      </c>
      <c r="N47" s="40">
        <v>1477.43</v>
      </c>
      <c r="O47" s="40">
        <v>0</v>
      </c>
      <c r="P47" s="40">
        <f t="shared" si="4"/>
        <v>100</v>
      </c>
    </row>
    <row r="48" spans="1:16" ht="26.25" hidden="1" customHeight="1">
      <c r="A48" s="42"/>
      <c r="B48" s="42"/>
      <c r="C48" s="42"/>
      <c r="D48" s="43"/>
      <c r="E48" s="57"/>
      <c r="F48" s="60" t="s">
        <v>48</v>
      </c>
      <c r="G48" s="38">
        <v>835</v>
      </c>
      <c r="H48" s="46"/>
      <c r="I48" s="46"/>
      <c r="J48" s="45" t="s">
        <v>56</v>
      </c>
      <c r="K48" s="39" t="s">
        <v>21</v>
      </c>
      <c r="L48" s="40">
        <v>0</v>
      </c>
      <c r="M48" s="40">
        <v>1108.5</v>
      </c>
      <c r="N48" s="40">
        <v>0</v>
      </c>
      <c r="O48" s="44">
        <v>0</v>
      </c>
      <c r="P48" s="44">
        <v>0</v>
      </c>
    </row>
    <row r="49" spans="1:17" s="14" customFormat="1" ht="19.5" customHeight="1">
      <c r="A49" s="68" t="s">
        <v>25</v>
      </c>
      <c r="B49" s="68" t="s">
        <v>36</v>
      </c>
      <c r="C49" s="68"/>
      <c r="D49" s="70"/>
      <c r="E49" s="71" t="s">
        <v>38</v>
      </c>
      <c r="F49" s="58" t="s">
        <v>20</v>
      </c>
      <c r="G49" s="39" t="s">
        <v>21</v>
      </c>
      <c r="H49" s="39" t="s">
        <v>21</v>
      </c>
      <c r="I49" s="39" t="s">
        <v>21</v>
      </c>
      <c r="J49" s="39" t="s">
        <v>21</v>
      </c>
      <c r="K49" s="39" t="s">
        <v>21</v>
      </c>
      <c r="L49" s="41">
        <f>L50+L51</f>
        <v>7474</v>
      </c>
      <c r="M49" s="41">
        <f>M50+M51</f>
        <v>8924</v>
      </c>
      <c r="N49" s="41">
        <f>N50+N51</f>
        <v>7898.1</v>
      </c>
      <c r="O49" s="41">
        <f>N49/L49*100</f>
        <v>105.67433770404068</v>
      </c>
      <c r="P49" s="41">
        <f t="shared" ref="P49:P58" si="5">N49/M49*100</f>
        <v>88.504034065441502</v>
      </c>
    </row>
    <row r="50" spans="1:17" s="14" customFormat="1" ht="26.25" customHeight="1">
      <c r="A50" s="68"/>
      <c r="B50" s="68"/>
      <c r="C50" s="68"/>
      <c r="D50" s="70"/>
      <c r="E50" s="71"/>
      <c r="F50" s="58" t="s">
        <v>47</v>
      </c>
      <c r="G50" s="39">
        <v>843</v>
      </c>
      <c r="H50" s="45" t="s">
        <v>62</v>
      </c>
      <c r="I50" s="45" t="s">
        <v>57</v>
      </c>
      <c r="J50" s="45" t="s">
        <v>63</v>
      </c>
      <c r="K50" s="39" t="s">
        <v>21</v>
      </c>
      <c r="L50" s="40">
        <f>L53</f>
        <v>2800</v>
      </c>
      <c r="M50" s="40">
        <v>4250</v>
      </c>
      <c r="N50" s="40">
        <v>3224.1</v>
      </c>
      <c r="O50" s="40">
        <f>O53</f>
        <v>115.14642857142856</v>
      </c>
      <c r="P50" s="40">
        <f t="shared" si="5"/>
        <v>75.861176470588234</v>
      </c>
    </row>
    <row r="51" spans="1:17" s="14" customFormat="1" ht="26.25" customHeight="1">
      <c r="A51" s="69"/>
      <c r="B51" s="69"/>
      <c r="C51" s="69"/>
      <c r="D51" s="69"/>
      <c r="E51" s="72"/>
      <c r="F51" s="58" t="s">
        <v>24</v>
      </c>
      <c r="G51" s="39">
        <v>874</v>
      </c>
      <c r="H51" s="45" t="s">
        <v>58</v>
      </c>
      <c r="I51" s="45" t="s">
        <v>7</v>
      </c>
      <c r="J51" s="45" t="s">
        <v>63</v>
      </c>
      <c r="K51" s="39" t="s">
        <v>21</v>
      </c>
      <c r="L51" s="40">
        <f>L52</f>
        <v>4674</v>
      </c>
      <c r="M51" s="40">
        <f>M52</f>
        <v>4674</v>
      </c>
      <c r="N51" s="40">
        <v>4674</v>
      </c>
      <c r="O51" s="40">
        <f>N51/L51*100</f>
        <v>100</v>
      </c>
      <c r="P51" s="40">
        <f t="shared" si="5"/>
        <v>100</v>
      </c>
    </row>
    <row r="52" spans="1:17" s="14" customFormat="1" ht="101.25" customHeight="1">
      <c r="A52" s="42" t="s">
        <v>25</v>
      </c>
      <c r="B52" s="55" t="s">
        <v>36</v>
      </c>
      <c r="C52" s="55" t="s">
        <v>6</v>
      </c>
      <c r="D52" s="59"/>
      <c r="E52" s="60" t="s">
        <v>51</v>
      </c>
      <c r="F52" s="60" t="s">
        <v>24</v>
      </c>
      <c r="G52" s="38">
        <v>874</v>
      </c>
      <c r="H52" s="45" t="s">
        <v>58</v>
      </c>
      <c r="I52" s="45" t="s">
        <v>7</v>
      </c>
      <c r="J52" s="45" t="s">
        <v>63</v>
      </c>
      <c r="K52" s="39" t="s">
        <v>21</v>
      </c>
      <c r="L52" s="40">
        <v>4674</v>
      </c>
      <c r="M52" s="40">
        <v>4674</v>
      </c>
      <c r="N52" s="40">
        <v>4674</v>
      </c>
      <c r="O52" s="40">
        <f>N52/L52*100</f>
        <v>100</v>
      </c>
      <c r="P52" s="40">
        <f t="shared" si="5"/>
        <v>100</v>
      </c>
    </row>
    <row r="53" spans="1:17" ht="54.75" customHeight="1">
      <c r="A53" s="42" t="s">
        <v>25</v>
      </c>
      <c r="B53" s="55" t="s">
        <v>36</v>
      </c>
      <c r="C53" s="55" t="s">
        <v>7</v>
      </c>
      <c r="D53" s="43"/>
      <c r="E53" s="43" t="s">
        <v>34</v>
      </c>
      <c r="F53" s="60" t="s">
        <v>47</v>
      </c>
      <c r="G53" s="38">
        <v>843</v>
      </c>
      <c r="H53" s="45" t="s">
        <v>62</v>
      </c>
      <c r="I53" s="45" t="s">
        <v>57</v>
      </c>
      <c r="J53" s="45" t="s">
        <v>63</v>
      </c>
      <c r="K53" s="39" t="s">
        <v>21</v>
      </c>
      <c r="L53" s="40">
        <v>2800</v>
      </c>
      <c r="M53" s="40">
        <v>4250</v>
      </c>
      <c r="N53" s="40">
        <v>3224.1</v>
      </c>
      <c r="O53" s="40">
        <f>N53/L53*100</f>
        <v>115.14642857142856</v>
      </c>
      <c r="P53" s="40">
        <f t="shared" si="5"/>
        <v>75.861176470588234</v>
      </c>
    </row>
    <row r="54" spans="1:17" ht="21.75" customHeight="1">
      <c r="A54" s="64" t="s">
        <v>25</v>
      </c>
      <c r="B54" s="64" t="s">
        <v>53</v>
      </c>
      <c r="C54" s="64"/>
      <c r="D54" s="64"/>
      <c r="E54" s="86" t="s">
        <v>54</v>
      </c>
      <c r="F54" s="58" t="s">
        <v>20</v>
      </c>
      <c r="G54" s="39" t="s">
        <v>21</v>
      </c>
      <c r="H54" s="39" t="s">
        <v>21</v>
      </c>
      <c r="I54" s="39" t="s">
        <v>21</v>
      </c>
      <c r="J54" s="39" t="s">
        <v>21</v>
      </c>
      <c r="K54" s="39" t="s">
        <v>21</v>
      </c>
      <c r="L54" s="41">
        <v>0</v>
      </c>
      <c r="M54" s="41">
        <f>M55+M56</f>
        <v>900</v>
      </c>
      <c r="N54" s="41">
        <f>N55+N56</f>
        <v>869.87</v>
      </c>
      <c r="O54" s="41">
        <v>0</v>
      </c>
      <c r="P54" s="41">
        <f t="shared" si="5"/>
        <v>96.652222222222235</v>
      </c>
      <c r="Q54" s="31"/>
    </row>
    <row r="55" spans="1:17" ht="27.75" customHeight="1">
      <c r="A55" s="64"/>
      <c r="B55" s="64"/>
      <c r="C55" s="64"/>
      <c r="D55" s="64"/>
      <c r="E55" s="86"/>
      <c r="F55" s="58" t="s">
        <v>47</v>
      </c>
      <c r="G55" s="39">
        <v>843</v>
      </c>
      <c r="H55" s="45" t="s">
        <v>62</v>
      </c>
      <c r="I55" s="45" t="s">
        <v>57</v>
      </c>
      <c r="J55" s="45" t="s">
        <v>64</v>
      </c>
      <c r="K55" s="39" t="s">
        <v>21</v>
      </c>
      <c r="L55" s="40">
        <v>0</v>
      </c>
      <c r="M55" s="40">
        <v>400</v>
      </c>
      <c r="N55" s="40">
        <v>400</v>
      </c>
      <c r="O55" s="40">
        <v>0</v>
      </c>
      <c r="P55" s="40">
        <f t="shared" si="5"/>
        <v>100</v>
      </c>
    </row>
    <row r="56" spans="1:17" ht="27.75" customHeight="1">
      <c r="A56" s="64"/>
      <c r="B56" s="64"/>
      <c r="C56" s="64"/>
      <c r="D56" s="64"/>
      <c r="E56" s="86"/>
      <c r="F56" s="58" t="s">
        <v>24</v>
      </c>
      <c r="G56" s="39">
        <v>874</v>
      </c>
      <c r="H56" s="45" t="s">
        <v>58</v>
      </c>
      <c r="I56" s="45" t="s">
        <v>7</v>
      </c>
      <c r="J56" s="45" t="s">
        <v>64</v>
      </c>
      <c r="K56" s="39" t="s">
        <v>21</v>
      </c>
      <c r="L56" s="40">
        <v>0</v>
      </c>
      <c r="M56" s="40">
        <v>500</v>
      </c>
      <c r="N56" s="40">
        <v>469.87</v>
      </c>
      <c r="O56" s="40">
        <v>0</v>
      </c>
      <c r="P56" s="40">
        <f t="shared" si="5"/>
        <v>93.974000000000004</v>
      </c>
    </row>
    <row r="57" spans="1:17" ht="71.25" customHeight="1">
      <c r="A57" s="87">
        <v>39</v>
      </c>
      <c r="B57" s="87">
        <v>3</v>
      </c>
      <c r="C57" s="87">
        <v>2</v>
      </c>
      <c r="D57" s="88"/>
      <c r="E57" s="67" t="s">
        <v>55</v>
      </c>
      <c r="F57" s="60" t="s">
        <v>47</v>
      </c>
      <c r="G57" s="47">
        <v>874</v>
      </c>
      <c r="H57" s="45" t="s">
        <v>62</v>
      </c>
      <c r="I57" s="45" t="s">
        <v>57</v>
      </c>
      <c r="J57" s="45" t="s">
        <v>64</v>
      </c>
      <c r="K57" s="39" t="s">
        <v>21</v>
      </c>
      <c r="L57" s="48">
        <v>0</v>
      </c>
      <c r="M57" s="48">
        <v>400</v>
      </c>
      <c r="N57" s="48">
        <v>400</v>
      </c>
      <c r="O57" s="48">
        <v>0</v>
      </c>
      <c r="P57" s="48">
        <f t="shared" si="5"/>
        <v>100</v>
      </c>
    </row>
    <row r="58" spans="1:17" ht="71.25" customHeight="1">
      <c r="A58" s="87"/>
      <c r="B58" s="87"/>
      <c r="C58" s="87"/>
      <c r="D58" s="88"/>
      <c r="E58" s="67"/>
      <c r="F58" s="60" t="s">
        <v>24</v>
      </c>
      <c r="G58" s="47">
        <v>843</v>
      </c>
      <c r="H58" s="45" t="s">
        <v>58</v>
      </c>
      <c r="I58" s="45" t="s">
        <v>7</v>
      </c>
      <c r="J58" s="45" t="s">
        <v>64</v>
      </c>
      <c r="K58" s="39" t="s">
        <v>21</v>
      </c>
      <c r="L58" s="48">
        <v>0</v>
      </c>
      <c r="M58" s="48">
        <v>500</v>
      </c>
      <c r="N58" s="48">
        <v>469.87</v>
      </c>
      <c r="O58" s="48">
        <v>0</v>
      </c>
      <c r="P58" s="48">
        <f t="shared" si="5"/>
        <v>93.974000000000004</v>
      </c>
    </row>
    <row r="59" spans="1:17">
      <c r="J59" s="32" t="s">
        <v>40</v>
      </c>
    </row>
  </sheetData>
  <mergeCells count="62">
    <mergeCell ref="A13:D13"/>
    <mergeCell ref="A54:A56"/>
    <mergeCell ref="B54:B56"/>
    <mergeCell ref="C54:C56"/>
    <mergeCell ref="D54:D56"/>
    <mergeCell ref="A15:A22"/>
    <mergeCell ref="B15:B22"/>
    <mergeCell ref="C15:C22"/>
    <mergeCell ref="D15:D22"/>
    <mergeCell ref="A39:A40"/>
    <mergeCell ref="B39:B40"/>
    <mergeCell ref="C39:C40"/>
    <mergeCell ref="D39:D40"/>
    <mergeCell ref="B44:B47"/>
    <mergeCell ref="C44:C47"/>
    <mergeCell ref="D44:D47"/>
    <mergeCell ref="E54:E56"/>
    <mergeCell ref="A57:A58"/>
    <mergeCell ref="B57:B58"/>
    <mergeCell ref="C57:C58"/>
    <mergeCell ref="D57:D58"/>
    <mergeCell ref="E57:E58"/>
    <mergeCell ref="M1:P1"/>
    <mergeCell ref="M2:P2"/>
    <mergeCell ref="F10:P10"/>
    <mergeCell ref="A6:P6"/>
    <mergeCell ref="F9:P9"/>
    <mergeCell ref="M5:P5"/>
    <mergeCell ref="A10:E10"/>
    <mergeCell ref="F8:P8"/>
    <mergeCell ref="E13:E14"/>
    <mergeCell ref="F13:F14"/>
    <mergeCell ref="G13:K13"/>
    <mergeCell ref="L13:N13"/>
    <mergeCell ref="M3:P3"/>
    <mergeCell ref="M4:P4"/>
    <mergeCell ref="O13:P13"/>
    <mergeCell ref="F11:P11"/>
    <mergeCell ref="E15:E22"/>
    <mergeCell ref="A49:A51"/>
    <mergeCell ref="B49:B51"/>
    <mergeCell ref="C49:C51"/>
    <mergeCell ref="D49:D51"/>
    <mergeCell ref="E49:E51"/>
    <mergeCell ref="A23:A30"/>
    <mergeCell ref="B23:B30"/>
    <mergeCell ref="C23:C30"/>
    <mergeCell ref="D23:D30"/>
    <mergeCell ref="E23:E30"/>
    <mergeCell ref="A31:A38"/>
    <mergeCell ref="B31:B38"/>
    <mergeCell ref="D31:D38"/>
    <mergeCell ref="C31:C38"/>
    <mergeCell ref="E31:E38"/>
    <mergeCell ref="E39:E40"/>
    <mergeCell ref="E41:E43"/>
    <mergeCell ref="A41:A43"/>
    <mergeCell ref="B41:B43"/>
    <mergeCell ref="C41:C43"/>
    <mergeCell ref="D41:D43"/>
    <mergeCell ref="A45:A47"/>
    <mergeCell ref="E44:E47"/>
  </mergeCells>
  <printOptions horizontalCentered="1" verticalCentered="1"/>
  <pageMargins left="0.19685039370078741" right="0.19685039370078741" top="1.1811023622047245" bottom="0.39370078740157483" header="0" footer="0"/>
  <pageSetup paperSize="9" scale="70" fitToWidth="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1</vt:lpstr>
      <vt:lpstr>'ФОРМА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psp</cp:lastModifiedBy>
  <cp:lastPrinted>2019-04-11T13:21:12Z</cp:lastPrinted>
  <dcterms:created xsi:type="dcterms:W3CDTF">2013-05-23T11:07:41Z</dcterms:created>
  <dcterms:modified xsi:type="dcterms:W3CDTF">2019-04-11T13:23:58Z</dcterms:modified>
</cp:coreProperties>
</file>